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irdwaydc-my.sharepoint.com/personal/kmurdock_thirdway_org/Documents/Documents/SP&amp;P/Writing/Crime/Crime Report 2/"/>
    </mc:Choice>
  </mc:AlternateContent>
  <xr:revisionPtr revIDLastSave="967" documentId="8_{482E6694-EB11-4D34-BFD9-06404D5F0714}" xr6:coauthVersionLast="47" xr6:coauthVersionMax="47" xr10:uidLastSave="{342AF612-D194-476F-8857-32540420F2DF}"/>
  <bookViews>
    <workbookView xWindow="2280" yWindow="310" windowWidth="14400" windowHeight="9330" activeTab="2" xr2:uid="{C3880410-7D23-4C71-A279-314B3639B929}"/>
  </bookViews>
  <sheets>
    <sheet name="all" sheetId="1" r:id="rId1"/>
    <sheet name="red" sheetId="3" r:id="rId2"/>
    <sheet name="blue" sheetId="4" r:id="rId3"/>
  </sheets>
  <definedNames>
    <definedName name="_xlnm._FilterDatabase" localSheetId="0" hidden="1">all!$A$1:$H$51</definedName>
    <definedName name="_xlnm._FilterDatabase" localSheetId="2" hidden="1">blue!$A$1:$H$1</definedName>
    <definedName name="_xlnm._FilterDatabase" localSheetId="1" hidden="1">red!$A$1:$H$1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3" l="1"/>
  <c r="E24" i="3"/>
  <c r="H24" i="3" s="1"/>
  <c r="H8" i="4"/>
  <c r="G8" i="4"/>
  <c r="E8" i="4"/>
  <c r="E28" i="1"/>
  <c r="G28" i="1"/>
  <c r="F32" i="3"/>
  <c r="D32" i="3"/>
  <c r="C32" i="3"/>
  <c r="C29" i="3"/>
  <c r="D6" i="3"/>
  <c r="D29" i="3" s="1"/>
  <c r="D30" i="3" s="1"/>
  <c r="D6" i="1"/>
  <c r="D5" i="1"/>
  <c r="D5" i="3"/>
  <c r="G4" i="3"/>
  <c r="E4" i="3"/>
  <c r="E3" i="3"/>
  <c r="G3" i="3" s="1"/>
  <c r="F3" i="3" s="1"/>
  <c r="D2" i="3"/>
  <c r="H28" i="1" l="1"/>
  <c r="F33" i="3"/>
  <c r="D33" i="3"/>
  <c r="H4" i="3"/>
  <c r="F9" i="1"/>
  <c r="F13" i="3"/>
  <c r="F3" i="4"/>
  <c r="F24" i="4"/>
  <c r="F29" i="4" s="1"/>
  <c r="F30" i="4" s="1"/>
  <c r="F48" i="1"/>
  <c r="D48" i="1"/>
  <c r="F20" i="1"/>
  <c r="D20" i="1"/>
  <c r="D8" i="1"/>
  <c r="D9" i="1"/>
  <c r="D2" i="1"/>
  <c r="D13" i="3"/>
  <c r="C29" i="4"/>
  <c r="D24" i="4"/>
  <c r="D3" i="4"/>
  <c r="D2" i="4"/>
  <c r="E3" i="1"/>
  <c r="G3" i="1" s="1"/>
  <c r="F3" i="1" s="1"/>
  <c r="G24" i="1"/>
  <c r="E24" i="1"/>
  <c r="G46" i="1"/>
  <c r="E46" i="1"/>
  <c r="G21" i="1"/>
  <c r="E21" i="1"/>
  <c r="G7" i="1"/>
  <c r="E7" i="1"/>
  <c r="G19" i="1"/>
  <c r="E19" i="1"/>
  <c r="G44" i="1"/>
  <c r="E44" i="1"/>
  <c r="G18" i="1"/>
  <c r="E18" i="1"/>
  <c r="G8" i="1"/>
  <c r="H8" i="1" s="1"/>
  <c r="E51" i="1"/>
  <c r="G51" i="1"/>
  <c r="G14" i="1"/>
  <c r="E14" i="1"/>
  <c r="E12" i="1"/>
  <c r="G12" i="1"/>
  <c r="H24" i="1" l="1"/>
  <c r="H33" i="3"/>
  <c r="D29" i="4"/>
  <c r="D30" i="4" s="1"/>
  <c r="H30" i="4" s="1"/>
  <c r="H44" i="1"/>
  <c r="H19" i="1"/>
  <c r="H14" i="1"/>
  <c r="H46" i="1"/>
  <c r="H7" i="1"/>
  <c r="H18" i="1"/>
  <c r="H21" i="1"/>
  <c r="H51" i="1"/>
  <c r="E50" i="1"/>
  <c r="G50" i="1"/>
  <c r="G13" i="1"/>
  <c r="E13" i="1"/>
  <c r="G4" i="1"/>
  <c r="G47" i="1"/>
  <c r="E4" i="1"/>
  <c r="G17" i="1"/>
  <c r="E17" i="1"/>
  <c r="H12" i="1"/>
  <c r="H9" i="1"/>
  <c r="G43" i="1"/>
  <c r="G41" i="1"/>
  <c r="E43" i="1"/>
  <c r="E41" i="1"/>
  <c r="E15" i="1"/>
  <c r="G15" i="1"/>
  <c r="G36" i="1"/>
  <c r="E36" i="1"/>
  <c r="G23" i="1"/>
  <c r="E23" i="1"/>
  <c r="G30" i="1"/>
  <c r="G32" i="1"/>
  <c r="G40" i="1"/>
  <c r="G45" i="1"/>
  <c r="G38" i="1"/>
  <c r="G22" i="1"/>
  <c r="G34" i="1"/>
  <c r="G49" i="1"/>
  <c r="G11" i="1"/>
  <c r="G16" i="1"/>
  <c r="G10" i="1"/>
  <c r="G31" i="1"/>
  <c r="G33" i="1"/>
  <c r="G29" i="1"/>
  <c r="G27" i="1"/>
  <c r="G39" i="1"/>
  <c r="G25" i="1"/>
  <c r="G35" i="1"/>
  <c r="G42" i="1"/>
  <c r="G26" i="1"/>
  <c r="G37" i="1"/>
  <c r="E30" i="1"/>
  <c r="E32" i="1"/>
  <c r="E40" i="1"/>
  <c r="E45" i="1"/>
  <c r="E38" i="1"/>
  <c r="E22" i="1"/>
  <c r="E34" i="1"/>
  <c r="E49" i="1"/>
  <c r="E11" i="1"/>
  <c r="E16" i="1"/>
  <c r="E10" i="1"/>
  <c r="E31" i="1"/>
  <c r="E33" i="1"/>
  <c r="E29" i="1"/>
  <c r="E27" i="1"/>
  <c r="E39" i="1"/>
  <c r="E25" i="1"/>
  <c r="E35" i="1"/>
  <c r="E42" i="1"/>
  <c r="E26" i="1"/>
  <c r="E47" i="1"/>
  <c r="E37" i="1"/>
  <c r="H43" i="1" l="1"/>
  <c r="H41" i="1"/>
  <c r="H17" i="1"/>
  <c r="H23" i="1"/>
  <c r="H13" i="1"/>
  <c r="H36" i="1"/>
  <c r="H4" i="1"/>
  <c r="H50" i="1"/>
  <c r="H15" i="1"/>
  <c r="H45" i="1"/>
  <c r="H10" i="1"/>
  <c r="H35" i="1"/>
  <c r="H31" i="1"/>
  <c r="H42" i="1"/>
  <c r="H40" i="1"/>
  <c r="H16" i="1"/>
  <c r="H32" i="1"/>
  <c r="H26" i="1"/>
  <c r="H33" i="1"/>
  <c r="H38" i="1"/>
  <c r="H39" i="1"/>
  <c r="H49" i="1"/>
  <c r="H37" i="1"/>
  <c r="H22" i="1"/>
  <c r="H47" i="1"/>
  <c r="H27" i="1"/>
  <c r="H29" i="1"/>
  <c r="H25" i="1"/>
  <c r="H11" i="1"/>
  <c r="H30" i="1"/>
  <c r="H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tc={438D2C19-9CDB-4683-85B7-E0860ED60511}</author>
    <author>tc={2D5720C1-A824-4637-8C13-E480F0680BDA}</author>
    <author>tc={79B01BAE-2C63-48A2-AAE6-06FDF909BECC}</author>
    <author>tc={787FCF64-3F2B-4751-BD56-DB4BFE266EEC}</author>
    <author>tc={36EE7F77-6A02-496D-B864-C8369607F908}</author>
    <author>tc={A220E928-037C-467D-BEBF-355AF6C66248}</author>
    <author>tc={F76C7A9B-36A8-4E98-957C-34028FF85DE6}</author>
    <author>tc={BA0121C6-AA61-414C-9DF8-651EA6D69E07}</author>
    <author>tc={750EF1B6-6FA5-4D10-843F-1AB25BBB7EF1}</author>
    <author>tc={88F286CF-68D0-4F06-A486-1C721439DC2B}</author>
    <author>tc={99EFFD23-D39B-42D6-862A-4B62FD297BAA}</author>
  </authors>
  <commentList>
    <comment ref="D2" authorId="0" shapeId="0" xr:uid="{438D2C19-9CDB-4683-85B7-E0860ED60511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F3" authorId="1" shapeId="0" xr:uid="{2D5720C1-A824-4637-8C13-E480F0680BD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https://www.bizneworleans.com/how-the-violent-crime-rate-in-louisiana-compares-to-other-states/</t>
      </text>
    </comment>
    <comment ref="D5" authorId="2" shapeId="0" xr:uid="{79B01BAE-2C63-48A2-AAE6-06FDF909BEC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6" authorId="3" shapeId="0" xr:uid="{787FCF64-3F2B-4751-BD56-DB4BFE266EE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8" authorId="4" shapeId="0" xr:uid="{36EE7F77-6A02-496D-B864-C8369607F90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9" authorId="5" shapeId="0" xr:uid="{A220E928-037C-467D-BEBF-355AF6C6624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F9" authorId="6" shapeId="0" xr:uid="{F76C7A9B-36A8-4E98-957C-34028FF85DE6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20" authorId="7" shapeId="0" xr:uid="{BA0121C6-AA61-414C-9DF8-651EA6D69E07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F20" authorId="8" shapeId="0" xr:uid="{750EF1B6-6FA5-4D10-843F-1AB25BBB7EF1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48" authorId="9" shapeId="0" xr:uid="{88F286CF-68D0-4F06-A486-1C721439DC2B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F48" authorId="10" shapeId="0" xr:uid="{99EFFD23-D39B-42D6-862A-4B62FD297BAA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tc={E70EAF29-750E-4CB2-95CA-F149AB7C3D38}</author>
    <author>tc={172845E5-5E0D-43CC-8DD3-44C47444660F}</author>
    <author>tc={FF65E6C4-6EC1-4F60-815B-ED474E6977AA}</author>
  </authors>
  <commentList>
    <comment ref="D2" authorId="0" shapeId="0" xr:uid="{E70EAF29-750E-4CB2-95CA-F149AB7C3D38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5" authorId="1" shapeId="0" xr:uid="{172845E5-5E0D-43CC-8DD3-44C47444660F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  <comment ref="D6" authorId="2" shapeId="0" xr:uid="{FF65E6C4-6EC1-4F60-815B-ED474E6977AA}">
      <text>
        <t>[Threaded comment]
Your version of Excel allows you to read this threaded comment; however, any edits to it will get removed if the file is opened in a newer version of Excel. Learn more: https://go.microsoft.com/fwlink/?linkid=870924
Comment:
    estimate</t>
      </text>
    </comment>
  </commentList>
</comments>
</file>

<file path=xl/sharedStrings.xml><?xml version="1.0" encoding="utf-8"?>
<sst xmlns="http://schemas.openxmlformats.org/spreadsheetml/2006/main" count="224" uniqueCount="62">
  <si>
    <t>WY</t>
  </si>
  <si>
    <t>SD</t>
  </si>
  <si>
    <t>WI</t>
  </si>
  <si>
    <t>NE</t>
  </si>
  <si>
    <t>MN</t>
  </si>
  <si>
    <t>WA</t>
  </si>
  <si>
    <t>KS</t>
  </si>
  <si>
    <t>NY</t>
  </si>
  <si>
    <t>ID</t>
  </si>
  <si>
    <t>TN</t>
  </si>
  <si>
    <t>MI</t>
  </si>
  <si>
    <t>AR</t>
  </si>
  <si>
    <t>CO</t>
  </si>
  <si>
    <t>MT</t>
  </si>
  <si>
    <t>CA</t>
  </si>
  <si>
    <t>NV</t>
  </si>
  <si>
    <t>NJ</t>
  </si>
  <si>
    <t>VA</t>
  </si>
  <si>
    <t>ND</t>
  </si>
  <si>
    <t>RI</t>
  </si>
  <si>
    <t>FL</t>
  </si>
  <si>
    <t>MA</t>
  </si>
  <si>
    <t>population</t>
  </si>
  <si>
    <t>2020 per capita</t>
  </si>
  <si>
    <t>2019 per capita</t>
  </si>
  <si>
    <t>% increase</t>
  </si>
  <si>
    <t>state</t>
  </si>
  <si>
    <t>AL</t>
  </si>
  <si>
    <t>AK</t>
  </si>
  <si>
    <t>AZ</t>
  </si>
  <si>
    <t>CT</t>
  </si>
  <si>
    <t xml:space="preserve">DE </t>
  </si>
  <si>
    <t>GA</t>
  </si>
  <si>
    <t>HI</t>
  </si>
  <si>
    <t>IL</t>
  </si>
  <si>
    <t>IN</t>
  </si>
  <si>
    <t>IA</t>
  </si>
  <si>
    <t>KY</t>
  </si>
  <si>
    <t>LA</t>
  </si>
  <si>
    <t>ME</t>
  </si>
  <si>
    <t>MD</t>
  </si>
  <si>
    <t>MS</t>
  </si>
  <si>
    <t>MO</t>
  </si>
  <si>
    <t>NH</t>
  </si>
  <si>
    <t>NM</t>
  </si>
  <si>
    <t>NC</t>
  </si>
  <si>
    <t>OH</t>
  </si>
  <si>
    <t>OK</t>
  </si>
  <si>
    <t>OR</t>
  </si>
  <si>
    <t>PA</t>
  </si>
  <si>
    <t>SC</t>
  </si>
  <si>
    <t>TX</t>
  </si>
  <si>
    <t>UT</t>
  </si>
  <si>
    <t>VT</t>
  </si>
  <si>
    <t>WV</t>
  </si>
  <si>
    <t>avg</t>
  </si>
  <si>
    <t>party</t>
  </si>
  <si>
    <t>red</t>
  </si>
  <si>
    <t>blue</t>
  </si>
  <si>
    <t>total</t>
  </si>
  <si>
    <t>total-3 states</t>
  </si>
  <si>
    <t>avg-3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</si>
</sst>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0" fillId="0" borderId="0" xfId="0" applyFill="1"/>
    <xf numFmtId="0" fontId="3" fillId="0" borderId="0" xfId="0" applyFont="1" applyBorder="1"/>
    <xf numFmtId="0" fontId="0" fillId="0" borderId="0" xfId="0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2" fontId="3" fillId="0" borderId="0" xfId="0" applyNumberFormat="1" applyFont="1" applyBorder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 applyFill="1" applyAlignment="1">
      <alignment wrapText="1"/>
    </xf>
    <xf numFmtId="0" fontId="2" fillId="0" borderId="0" xfId="2" applyFill="1"/>
    <xf numFmtId="2" fontId="0" fillId="0" borderId="0" xfId="0" applyNumberFormat="1"/>
    <xf numFmtId="164" fontId="0" fillId="0" borderId="0" xfId="1" applyNumberFormat="1" applyFont="1"/>
    <xf numFmtId="1" fontId="3" fillId="0" borderId="0" xfId="0" applyNumberFormat="1" applyFont="1" applyBorder="1"/>
    <xf numFmtId="1" fontId="0" fillId="0" borderId="0" xfId="0" applyNumberFormat="1"/>
    <xf numFmtId="0" fontId="0" fillId="0" borderId="1" xfId="0" applyBorder="1"/>
    <xf numFmtId="0" fontId="3" fillId="0" borderId="0" xfId="0" applyFont="1" applyFill="1" applyBorder="1" applyAlignment="1">
      <alignment wrapText="1"/>
    </xf>
    <xf numFmtId="0" fontId="0" fillId="0" borderId="0" xfId="0" applyFill="1" applyBorder="1"/>
    <xf numFmtId="0" fontId="3" fillId="0" borderId="0" xfId="0" applyFont="1" applyFill="1" applyBorder="1"/>
    <xf numFmtId="0" fontId="2" fillId="0" borderId="0" xfId="2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ylie Murdock" id="{4CE25A7A-C77E-4F1A-8557-597D158A8CF0}" userId="S::kmurdock@thirdway.org::8ae1d016-513a-4405-98d4-fd1d340eb89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2-01-20T18:38:55.77" personId="{4CE25A7A-C77E-4F1A-8557-597D158A8CF0}" id="{438D2C19-9CDB-4683-85B7-E0860ED60511}">
    <text>estimate</text>
  </threadedComment>
  <threadedComment ref="F3" dT="2022-01-24T18:39:40.40" personId="{4CE25A7A-C77E-4F1A-8557-597D158A8CF0}" id="{2D5720C1-A824-4637-8C13-E480F0680BDA}">
    <text>https://www.bizneworleans.com/how-the-violent-crime-rate-in-louisiana-compares-to-other-states/</text>
  </threadedComment>
  <threadedComment ref="D5" dT="2022-01-20T18:39:22.32" personId="{4CE25A7A-C77E-4F1A-8557-597D158A8CF0}" id="{79B01BAE-2C63-48A2-AAE6-06FDF909BECC}">
    <text>estimate</text>
  </threadedComment>
  <threadedComment ref="D6" dT="2022-01-20T18:39:29.64" personId="{4CE25A7A-C77E-4F1A-8557-597D158A8CF0}" id="{787FCF64-3F2B-4751-BD56-DB4BFE266EEC}">
    <text>estimate</text>
  </threadedComment>
  <threadedComment ref="D8" dT="2022-01-20T18:41:54.13" personId="{4CE25A7A-C77E-4F1A-8557-597D158A8CF0}" id="{36EE7F77-6A02-496D-B864-C8369607F908}">
    <text>estimate</text>
  </threadedComment>
  <threadedComment ref="D9" dT="2022-01-20T18:41:59.62" personId="{4CE25A7A-C77E-4F1A-8557-597D158A8CF0}" id="{A220E928-037C-467D-BEBF-355AF6C66248}">
    <text>estimate</text>
  </threadedComment>
  <threadedComment ref="F9" dT="2022-01-20T19:00:30.99" personId="{4CE25A7A-C77E-4F1A-8557-597D158A8CF0}" id="{F76C7A9B-36A8-4E98-957C-34028FF85DE6}">
    <text>estimate</text>
  </threadedComment>
  <threadedComment ref="D20" dT="2022-01-20T18:43:08.30" personId="{4CE25A7A-C77E-4F1A-8557-597D158A8CF0}" id="{BA0121C6-AA61-414C-9DF8-651EA6D69E07}">
    <text>estimate</text>
  </threadedComment>
  <threadedComment ref="F20" dT="2022-01-20T18:43:31.80" personId="{4CE25A7A-C77E-4F1A-8557-597D158A8CF0}" id="{750EF1B6-6FA5-4D10-843F-1AB25BBB7EF1}">
    <text>estimate</text>
  </threadedComment>
  <threadedComment ref="D48" dT="2022-01-20T18:43:58.96" personId="{4CE25A7A-C77E-4F1A-8557-597D158A8CF0}" id="{88F286CF-68D0-4F06-A486-1C721439DC2B}">
    <text>estimate</text>
  </threadedComment>
  <threadedComment ref="F48" dT="2022-01-20T18:44:21.64" personId="{4CE25A7A-C77E-4F1A-8557-597D158A8CF0}" id="{99EFFD23-D39B-42D6-862A-4B62FD297BAA}">
    <text>estimate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2-01-20T18:38:55.77" personId="{4CE25A7A-C77E-4F1A-8557-597D158A8CF0}" id="{E70EAF29-750E-4CB2-95CA-F149AB7C3D38}">
    <text>estimate</text>
  </threadedComment>
  <threadedComment ref="D5" dT="2022-01-20T18:39:22.32" personId="{4CE25A7A-C77E-4F1A-8557-597D158A8CF0}" id="{172845E5-5E0D-43CC-8DD3-44C47444660F}">
    <text>estimate</text>
  </threadedComment>
  <threadedComment ref="D6" dT="2022-01-20T18:39:29.64" personId="{4CE25A7A-C77E-4F1A-8557-597D158A8CF0}" id="{FF65E6C4-6EC1-4F60-815B-ED474E6977AA}">
    <text>estimate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oin.com/news/crime/fbi-data-portland-homicides-up-83-from-2019-to-2020/" TargetMode="External"/><Relationship Id="rId18" Type="http://schemas.openxmlformats.org/officeDocument/2006/relationships/hyperlink" Target="https://www.dps.arkansas.gov/crime-info-support/arkansas-crime-information-center/crime-statistics/" TargetMode="External"/><Relationship Id="rId26" Type="http://schemas.openxmlformats.org/officeDocument/2006/relationships/hyperlink" Target="https://www.dps.texas.gov/section/crime-records/crime-records-reports-and-statistical-information" TargetMode="External"/><Relationship Id="rId39" Type="http://schemas.openxmlformats.org/officeDocument/2006/relationships/hyperlink" Target="https://portal.ct.gov/DESPP/Division-of-State-Police/Crimes-Analysis-Unit/Crimes-Analysis-Unit" TargetMode="External"/><Relationship Id="rId21" Type="http://schemas.openxmlformats.org/officeDocument/2006/relationships/hyperlink" Target="https://www.ncsbi.gov/Services/SBI-Uniform-Crime-Reports.aspx" TargetMode="External"/><Relationship Id="rId34" Type="http://schemas.openxmlformats.org/officeDocument/2006/relationships/hyperlink" Target="https://coloradocrimestats.state.co.us/tops/" TargetMode="External"/><Relationship Id="rId42" Type="http://schemas.openxmlformats.org/officeDocument/2006/relationships/hyperlink" Target="https://www.njsp.org/ucr/uniform-crime-reports.shtml" TargetMode="External"/><Relationship Id="rId47" Type="http://schemas.openxmlformats.org/officeDocument/2006/relationships/hyperlink" Target="https://masscrime.chs.state.ma.us/tops/" TargetMode="External"/><Relationship Id="rId50" Type="http://schemas.openxmlformats.org/officeDocument/2006/relationships/hyperlink" Target="https://crimestats.dos.nh.gov/" TargetMode="External"/><Relationship Id="rId7" Type="http://schemas.openxmlformats.org/officeDocument/2006/relationships/hyperlink" Target="https://www.bizneworleans.com/how-the-violent-crime-rate-in-louisiana-compares-to-other-states/" TargetMode="External"/><Relationship Id="rId2" Type="http://schemas.openxmlformats.org/officeDocument/2006/relationships/hyperlink" Target="https://www.azdps.gov/about/reports/crime" TargetMode="External"/><Relationship Id="rId16" Type="http://schemas.openxmlformats.org/officeDocument/2006/relationships/hyperlink" Target="http://kentuckystatepolice.org/wp-content/uploads/2021/09/2020_Crime_in_Kentucky.pdf" TargetMode="External"/><Relationship Id="rId29" Type="http://schemas.openxmlformats.org/officeDocument/2006/relationships/hyperlink" Target="https://vsp.virginia.gov/sections-units-bureaus/bass/criminal-justice-information-services/uniform-crime-reporting/" TargetMode="External"/><Relationship Id="rId11" Type="http://schemas.openxmlformats.org/officeDocument/2006/relationships/hyperlink" Target="https://www.usnews.com/news/best-states/articles/2021-11-12/cdc-report-states-with-the-highest-homicide-rates-in-2020" TargetMode="External"/><Relationship Id="rId24" Type="http://schemas.openxmlformats.org/officeDocument/2006/relationships/hyperlink" Target="https://osbi.ok.gov/publications/crime-statistics" TargetMode="External"/><Relationship Id="rId32" Type="http://schemas.openxmlformats.org/officeDocument/2006/relationships/hyperlink" Target="https://oag.ca.gov/crime" TargetMode="External"/><Relationship Id="rId37" Type="http://schemas.openxmlformats.org/officeDocument/2006/relationships/hyperlink" Target="https://www.criminaljustice.ny.gov/crimnet/ojsa/stats.htm" TargetMode="External"/><Relationship Id="rId40" Type="http://schemas.openxmlformats.org/officeDocument/2006/relationships/hyperlink" Target="https://wyomingdci.wyo.gov/criminal-justice-information-services-cjis/uniform-crime-reportingnibrs" TargetMode="External"/><Relationship Id="rId45" Type="http://schemas.openxmlformats.org/officeDocument/2006/relationships/hyperlink" Target="https://dps.mn.gov/divisions/bca/bca-divisions/mnjis/Pages/uniform-crime-reports.aspx" TargetMode="External"/><Relationship Id="rId53" Type="http://schemas.openxmlformats.org/officeDocument/2006/relationships/comments" Target="../comments1.xml"/><Relationship Id="rId5" Type="http://schemas.openxmlformats.org/officeDocument/2006/relationships/hyperlink" Target="https://icrime.dps.state.ia.us/CrimeInIowa/ReportsIndex/List" TargetMode="External"/><Relationship Id="rId10" Type="http://schemas.openxmlformats.org/officeDocument/2006/relationships/hyperlink" Target="https://www.usnews.com/news/best-states/articles/2021-11-12/cdc-report-states-with-the-highest-homicide-rates-in-2020" TargetMode="External"/><Relationship Id="rId19" Type="http://schemas.openxmlformats.org/officeDocument/2006/relationships/hyperlink" Target="https://www.tn.gov/content/tn/tbi/divisions/cjis-division/recent-publications.html" TargetMode="External"/><Relationship Id="rId31" Type="http://schemas.openxmlformats.org/officeDocument/2006/relationships/hyperlink" Target="https://rccd.nv.gov/About/UCR/Crime-In-Nevada/" TargetMode="External"/><Relationship Id="rId44" Type="http://schemas.openxmlformats.org/officeDocument/2006/relationships/hyperlink" Target="https://risp.ri.gov/ucr/index.php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s://www.thecentersquare.com/hawaii/how-the-murder-rate-in-hawaii-compares-to-the-rest-of-the-country/article_5f3b87e3-7e38-51c4-bab5-57899be217d9.html" TargetMode="External"/><Relationship Id="rId9" Type="http://schemas.openxmlformats.org/officeDocument/2006/relationships/hyperlink" Target="https://www.usnews.com/news/best-states/articles/2021-11-12/cdc-report-states-with-the-highest-homicide-rates-in-2020" TargetMode="External"/><Relationship Id="rId14" Type="http://schemas.openxmlformats.org/officeDocument/2006/relationships/hyperlink" Target="https://www.wcax.com/2021/12/31/vermont-sees-slight-decline-homicides-2021/" TargetMode="External"/><Relationship Id="rId22" Type="http://schemas.openxmlformats.org/officeDocument/2006/relationships/hyperlink" Target="https://sac.delaware.gov/crime/" TargetMode="External"/><Relationship Id="rId27" Type="http://schemas.openxmlformats.org/officeDocument/2006/relationships/hyperlink" Target="https://www.kansas.gov/kbi/stats/stats_crime.shtml" TargetMode="External"/><Relationship Id="rId30" Type="http://schemas.openxmlformats.org/officeDocument/2006/relationships/hyperlink" Target="https://www.fdle.state.fl.us/FSAC/CJAB-Home/Uniform-Crime-Report/Data-Archives" TargetMode="External"/><Relationship Id="rId35" Type="http://schemas.openxmlformats.org/officeDocument/2006/relationships/hyperlink" Target="https://www.doj.state.wi.us/dles/bjia/ucr-offense-data" TargetMode="External"/><Relationship Id="rId43" Type="http://schemas.openxmlformats.org/officeDocument/2006/relationships/hyperlink" Target="https://ncc.nebraska.gov/data-and-reports" TargetMode="External"/><Relationship Id="rId48" Type="http://schemas.openxmlformats.org/officeDocument/2006/relationships/hyperlink" Target="https://nibrs.isp.idaho.gov/CrimeInIdaho/CrimePublication/CrimePublicationReports" TargetMode="External"/><Relationship Id="rId8" Type="http://schemas.openxmlformats.org/officeDocument/2006/relationships/hyperlink" Target="https://www.oceancitytoday.com/news/state/how-the-violent-crime-rate-in-maryland-compares-to-other-states/article_f7dad2cf-c970-551c-b12a-3ecf16608b7f.html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patch.com/georgia/atlanta/homicide-rate-spikes-georgia-2020" TargetMode="External"/><Relationship Id="rId12" Type="http://schemas.openxmlformats.org/officeDocument/2006/relationships/hyperlink" Target="https://www.axios.com/local/columbus/2021/10/12/ohios-homicide-rate-highest-decades" TargetMode="External"/><Relationship Id="rId17" Type="http://schemas.openxmlformats.org/officeDocument/2006/relationships/hyperlink" Target="https://www.sled.sc.gov/forms/statistics/2020%20Crime%20in%20South%20Carolina.pdf" TargetMode="External"/><Relationship Id="rId25" Type="http://schemas.openxmlformats.org/officeDocument/2006/relationships/hyperlink" Target="https://www.ucr.pa.gov/PAUCRSPUBLIC/Home/Index" TargetMode="External"/><Relationship Id="rId33" Type="http://schemas.openxmlformats.org/officeDocument/2006/relationships/hyperlink" Target="https://sdcrime.nibrs.com/CrimePublication/CrimePublicationReports" TargetMode="External"/><Relationship Id="rId38" Type="http://schemas.openxmlformats.org/officeDocument/2006/relationships/hyperlink" Target="https://attorneygeneral.nd.gov/public-safety/crime-data/crime-reports" TargetMode="External"/><Relationship Id="rId46" Type="http://schemas.openxmlformats.org/officeDocument/2006/relationships/hyperlink" Target="https://bci.utah.gov/utah-crime-statistics/" TargetMode="External"/><Relationship Id="rId20" Type="http://schemas.openxmlformats.org/officeDocument/2006/relationships/hyperlink" Target="https://isp.illinois.gov/CrimeReporting/CrimeInIllinoisReports" TargetMode="External"/><Relationship Id="rId41" Type="http://schemas.openxmlformats.org/officeDocument/2006/relationships/hyperlink" Target="https://www.waspc.org/cjis-statistics---reports" TargetMode="External"/><Relationship Id="rId54" Type="http://schemas.microsoft.com/office/2017/10/relationships/threadedComment" Target="../threadedComments/threadedComment1.xml"/><Relationship Id="rId1" Type="http://schemas.openxmlformats.org/officeDocument/2006/relationships/hyperlink" Target="https://www.usnews.com/news/best-states/articles/2021-11-12/cdc-report-states-with-the-highest-homicide-rates-in-2020" TargetMode="External"/><Relationship Id="rId6" Type="http://schemas.openxmlformats.org/officeDocument/2006/relationships/hyperlink" Target="https://www.hartfordcitynewstimes.com/news/state/how-the-violent-crime-rate-in-indiana-compares-to-other-states/article_5368df95-69b1-5334-b126-f9c5efae1d0b.html" TargetMode="External"/><Relationship Id="rId15" Type="http://schemas.openxmlformats.org/officeDocument/2006/relationships/hyperlink" Target="https://www.thecentersquare.com/virginia/how-the-violent-crime-rate-in-west-virginia-compares-to-other-states/article_26d9d2ad-2e79-5246-97a8-58fe12f4403e.html" TargetMode="External"/><Relationship Id="rId23" Type="http://schemas.openxmlformats.org/officeDocument/2006/relationships/hyperlink" Target="https://www.michigan.gov/msp/0,4643,7-123-72297_24055-556722--,00.html" TargetMode="External"/><Relationship Id="rId28" Type="http://schemas.openxmlformats.org/officeDocument/2006/relationships/hyperlink" Target="https://dps.alaska.gov/statewide/r-i/ucr" TargetMode="External"/><Relationship Id="rId36" Type="http://schemas.openxmlformats.org/officeDocument/2006/relationships/hyperlink" Target="https://mbcc.mt.gov/Data/Montana-Reports/Crime-in-Montana-Reports" TargetMode="External"/><Relationship Id="rId49" Type="http://schemas.openxmlformats.org/officeDocument/2006/relationships/hyperlink" Target="https://www.maine.gov/dps/msp/about/maine-cri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2C14A-124D-498F-B587-94BEB3D65C38}">
  <dimension ref="A1:L51"/>
  <sheetViews>
    <sheetView workbookViewId="0">
      <selection activeCell="C56" sqref="C56"/>
    </sheetView>
  </sheetViews>
  <sheetFormatPr defaultRowHeight="14" x14ac:dyDescent="0.3"/>
  <cols>
    <col min="1" max="2" width="8.7265625" style="8"/>
    <col min="3" max="3" width="11.7265625" style="4" customWidth="1"/>
    <col min="4" max="4" width="8.7265625" style="4"/>
    <col min="5" max="5" width="10.08984375" style="4" customWidth="1"/>
    <col min="6" max="6" width="8.7265625" style="4"/>
    <col min="7" max="16384" width="8.7265625" style="1"/>
  </cols>
  <sheetData>
    <row r="1" spans="1:12" s="6" customFormat="1" ht="28" x14ac:dyDescent="0.3">
      <c r="A1" s="13" t="s">
        <v>26</v>
      </c>
      <c r="B1" s="13" t="s">
        <v>56</v>
      </c>
      <c r="C1" s="7" t="s">
        <v>22</v>
      </c>
      <c r="D1" s="7">
        <v>2020</v>
      </c>
      <c r="E1" s="7" t="s">
        <v>23</v>
      </c>
      <c r="F1" s="7">
        <v>2019</v>
      </c>
      <c r="G1" s="10" t="s">
        <v>24</v>
      </c>
      <c r="H1" s="10" t="s">
        <v>25</v>
      </c>
    </row>
    <row r="2" spans="1:12" ht="14.5" customHeight="1" x14ac:dyDescent="0.35">
      <c r="A2" s="14" t="s">
        <v>41</v>
      </c>
      <c r="B2" s="8" t="s">
        <v>57</v>
      </c>
      <c r="C2" s="4">
        <v>2976000</v>
      </c>
      <c r="D2" s="17">
        <f>(E2*C2)/100000</f>
        <v>610.08000000000004</v>
      </c>
      <c r="E2" s="9">
        <v>20.5</v>
      </c>
      <c r="G2" s="2"/>
      <c r="H2" s="11"/>
    </row>
    <row r="3" spans="1:12" ht="14.5" customHeight="1" x14ac:dyDescent="0.35">
      <c r="A3" s="14" t="s">
        <v>38</v>
      </c>
      <c r="B3" s="8" t="s">
        <v>57</v>
      </c>
      <c r="C3" s="1">
        <v>4649000</v>
      </c>
      <c r="D3" s="1">
        <v>734</v>
      </c>
      <c r="E3" s="9">
        <f>(D3/C3)*100000</f>
        <v>15.788341578834158</v>
      </c>
      <c r="F3" s="17">
        <f>(G3*C3)/100000</f>
        <v>543.7037037037037</v>
      </c>
      <c r="G3" s="2">
        <f>(E3)/(0.35+1)</f>
        <v>11.69506783617345</v>
      </c>
      <c r="H3" s="11">
        <v>0.35</v>
      </c>
      <c r="J3" s="23"/>
    </row>
    <row r="4" spans="1:12" ht="14.5" x14ac:dyDescent="0.35">
      <c r="A4" s="14" t="s">
        <v>37</v>
      </c>
      <c r="B4" s="8" t="s">
        <v>57</v>
      </c>
      <c r="C4" s="4">
        <v>4468000</v>
      </c>
      <c r="D4" s="4">
        <v>640</v>
      </c>
      <c r="E4" s="9">
        <f>(D4/C4)*100000</f>
        <v>14.32408236347359</v>
      </c>
      <c r="F4" s="4">
        <v>405</v>
      </c>
      <c r="G4" s="9">
        <f>(F4/C4)*100000</f>
        <v>9.0644583706356308</v>
      </c>
      <c r="H4" s="11">
        <f>(E4-G4)/G4</f>
        <v>0.58024691358024694</v>
      </c>
    </row>
    <row r="5" spans="1:12" ht="14.5" customHeight="1" x14ac:dyDescent="0.35">
      <c r="A5" s="14" t="s">
        <v>27</v>
      </c>
      <c r="B5" s="8" t="s">
        <v>57</v>
      </c>
      <c r="C5" s="4">
        <v>4903000</v>
      </c>
      <c r="D5" s="17">
        <f>(E5*C5)/100000</f>
        <v>696.226</v>
      </c>
      <c r="E5" s="4">
        <v>14.2</v>
      </c>
      <c r="G5" s="2"/>
      <c r="H5" s="11"/>
      <c r="L5" s="9"/>
    </row>
    <row r="6" spans="1:12" ht="14.5" x14ac:dyDescent="0.35">
      <c r="A6" s="14" t="s">
        <v>42</v>
      </c>
      <c r="B6" s="8" t="s">
        <v>57</v>
      </c>
      <c r="C6" s="4">
        <v>6137000</v>
      </c>
      <c r="D6" s="17">
        <f>(E6*C6)/100000</f>
        <v>859.18</v>
      </c>
      <c r="E6" s="9">
        <v>14</v>
      </c>
      <c r="G6" s="2"/>
      <c r="H6" s="11"/>
    </row>
    <row r="7" spans="1:12" ht="14.5" x14ac:dyDescent="0.35">
      <c r="A7" s="14" t="s">
        <v>50</v>
      </c>
      <c r="B7" s="8" t="s">
        <v>57</v>
      </c>
      <c r="C7" s="4">
        <v>5149000</v>
      </c>
      <c r="D7" s="4">
        <v>552</v>
      </c>
      <c r="E7" s="9">
        <f>(D7/C7)*100000</f>
        <v>10.720528257914157</v>
      </c>
      <c r="F7" s="4">
        <v>452</v>
      </c>
      <c r="G7" s="2">
        <f>(F7/C7)*100000</f>
        <v>8.7784035735094186</v>
      </c>
      <c r="H7" s="11">
        <f t="shared" ref="H7:H19" si="0">(E7-G7)/G7</f>
        <v>0.22123893805309738</v>
      </c>
      <c r="L7" s="9"/>
    </row>
    <row r="8" spans="1:12" ht="14.5" customHeight="1" x14ac:dyDescent="0.35">
      <c r="A8" s="14" t="s">
        <v>44</v>
      </c>
      <c r="B8" s="8" t="s">
        <v>58</v>
      </c>
      <c r="C8" s="4">
        <v>2097000</v>
      </c>
      <c r="D8" s="17">
        <f>(E8*C8)/100000</f>
        <v>224.37899999999999</v>
      </c>
      <c r="E8" s="4">
        <v>10.7</v>
      </c>
      <c r="F8" s="4">
        <v>181</v>
      </c>
      <c r="G8" s="2">
        <f>(F8/C8)*100000</f>
        <v>8.6313781592751546</v>
      </c>
      <c r="H8" s="11">
        <f t="shared" si="0"/>
        <v>0.23966298342541434</v>
      </c>
    </row>
    <row r="9" spans="1:12" ht="14.5" customHeight="1" x14ac:dyDescent="0.35">
      <c r="A9" s="14" t="s">
        <v>32</v>
      </c>
      <c r="B9" s="8" t="s">
        <v>58</v>
      </c>
      <c r="C9" s="4">
        <v>10620000</v>
      </c>
      <c r="D9" s="17">
        <f>(E9*C9)/100000</f>
        <v>1115.0999999999999</v>
      </c>
      <c r="E9" s="4">
        <v>10.5</v>
      </c>
      <c r="F9" s="17">
        <f>(G9*C9)/100000</f>
        <v>860.22</v>
      </c>
      <c r="G9" s="1">
        <v>8.1</v>
      </c>
      <c r="H9" s="11">
        <f t="shared" si="0"/>
        <v>0.29629629629629634</v>
      </c>
    </row>
    <row r="10" spans="1:12" ht="14.5" x14ac:dyDescent="0.35">
      <c r="A10" s="14" t="s">
        <v>11</v>
      </c>
      <c r="B10" s="8" t="s">
        <v>57</v>
      </c>
      <c r="C10" s="4">
        <v>3011524</v>
      </c>
      <c r="D10" s="4">
        <v>310</v>
      </c>
      <c r="E10" s="9">
        <f t="shared" ref="E10:E19" si="1">(D10/C10)*100000</f>
        <v>10.293791449113472</v>
      </c>
      <c r="F10" s="4">
        <v>232</v>
      </c>
      <c r="G10" s="2">
        <f t="shared" ref="G10:G19" si="2">(F10/C10)*100000</f>
        <v>7.7037406974010496</v>
      </c>
      <c r="H10" s="11">
        <f t="shared" si="0"/>
        <v>0.33620689655172425</v>
      </c>
      <c r="L10" s="9"/>
    </row>
    <row r="11" spans="1:12" ht="14" customHeight="1" x14ac:dyDescent="0.35">
      <c r="A11" s="14" t="s">
        <v>9</v>
      </c>
      <c r="B11" s="8" t="s">
        <v>57</v>
      </c>
      <c r="C11" s="4">
        <v>6886834</v>
      </c>
      <c r="D11" s="4">
        <v>682</v>
      </c>
      <c r="E11" s="9">
        <f t="shared" si="1"/>
        <v>9.9029539553298367</v>
      </c>
      <c r="F11" s="4">
        <v>498</v>
      </c>
      <c r="G11" s="2">
        <f t="shared" si="2"/>
        <v>7.2311892518390888</v>
      </c>
      <c r="H11" s="11">
        <f t="shared" si="0"/>
        <v>0.36947791164658639</v>
      </c>
    </row>
    <row r="12" spans="1:12" ht="14.5" x14ac:dyDescent="0.35">
      <c r="A12" s="14" t="s">
        <v>34</v>
      </c>
      <c r="B12" s="8" t="s">
        <v>58</v>
      </c>
      <c r="C12" s="4">
        <v>12670000</v>
      </c>
      <c r="D12" s="4">
        <v>1166</v>
      </c>
      <c r="E12" s="9">
        <f t="shared" si="1"/>
        <v>9.2028413575374888</v>
      </c>
      <c r="F12" s="4">
        <v>844</v>
      </c>
      <c r="G12" s="2">
        <f t="shared" si="2"/>
        <v>6.6614048934490926</v>
      </c>
      <c r="H12" s="11">
        <f t="shared" si="0"/>
        <v>0.38151658767772484</v>
      </c>
    </row>
    <row r="13" spans="1:12" ht="14.5" customHeight="1" x14ac:dyDescent="0.35">
      <c r="A13" s="14" t="s">
        <v>40</v>
      </c>
      <c r="B13" s="8" t="s">
        <v>58</v>
      </c>
      <c r="C13" s="4">
        <v>6046000</v>
      </c>
      <c r="D13" s="4">
        <v>553</v>
      </c>
      <c r="E13" s="9">
        <f t="shared" si="1"/>
        <v>9.1465431690373808</v>
      </c>
      <c r="F13" s="4">
        <v>542</v>
      </c>
      <c r="G13" s="2">
        <f t="shared" si="2"/>
        <v>8.9646046973205422</v>
      </c>
      <c r="H13" s="11">
        <f t="shared" si="0"/>
        <v>2.0295202952029637E-2</v>
      </c>
    </row>
    <row r="14" spans="1:12" ht="14" customHeight="1" x14ac:dyDescent="0.35">
      <c r="A14" s="14" t="s">
        <v>45</v>
      </c>
      <c r="B14" s="8" t="s">
        <v>57</v>
      </c>
      <c r="C14" s="4">
        <v>10490000</v>
      </c>
      <c r="D14" s="4">
        <v>803</v>
      </c>
      <c r="E14" s="9">
        <f t="shared" si="1"/>
        <v>7.6549094375595796</v>
      </c>
      <c r="F14" s="4">
        <v>616</v>
      </c>
      <c r="G14" s="2">
        <f t="shared" si="2"/>
        <v>5.8722592945662537</v>
      </c>
      <c r="H14" s="11">
        <f t="shared" si="0"/>
        <v>0.30357142857142838</v>
      </c>
    </row>
    <row r="15" spans="1:12" ht="14.5" x14ac:dyDescent="0.35">
      <c r="A15" s="14" t="s">
        <v>31</v>
      </c>
      <c r="B15" s="8" t="s">
        <v>58</v>
      </c>
      <c r="C15" s="4">
        <v>973764</v>
      </c>
      <c r="D15" s="4">
        <v>74</v>
      </c>
      <c r="E15" s="9">
        <f t="shared" si="1"/>
        <v>7.5993772618416786</v>
      </c>
      <c r="F15" s="4">
        <v>48</v>
      </c>
      <c r="G15" s="2">
        <f t="shared" si="2"/>
        <v>4.9293257914648718</v>
      </c>
      <c r="H15" s="11">
        <f t="shared" si="0"/>
        <v>0.54166666666666696</v>
      </c>
    </row>
    <row r="16" spans="1:12" ht="14.5" x14ac:dyDescent="0.35">
      <c r="A16" s="14" t="s">
        <v>10</v>
      </c>
      <c r="B16" s="8" t="s">
        <v>58</v>
      </c>
      <c r="C16" s="4">
        <v>9987000</v>
      </c>
      <c r="D16" s="4">
        <v>750</v>
      </c>
      <c r="E16" s="9">
        <f t="shared" si="1"/>
        <v>7.509762691498949</v>
      </c>
      <c r="F16" s="4">
        <v>549</v>
      </c>
      <c r="G16" s="2">
        <f t="shared" si="2"/>
        <v>5.4971462901772306</v>
      </c>
      <c r="H16" s="11">
        <f t="shared" si="0"/>
        <v>0.36612021857923499</v>
      </c>
    </row>
    <row r="17" spans="1:8" ht="14.5" customHeight="1" x14ac:dyDescent="0.35">
      <c r="A17" s="14" t="s">
        <v>35</v>
      </c>
      <c r="B17" s="8" t="s">
        <v>57</v>
      </c>
      <c r="C17" s="4">
        <v>6732000</v>
      </c>
      <c r="D17" s="4">
        <v>505</v>
      </c>
      <c r="E17" s="9">
        <f t="shared" si="1"/>
        <v>7.5014854426619131</v>
      </c>
      <c r="F17" s="4">
        <v>377</v>
      </c>
      <c r="G17" s="2">
        <f t="shared" si="2"/>
        <v>5.6001188354129532</v>
      </c>
      <c r="H17" s="11">
        <f t="shared" si="0"/>
        <v>0.33952254641909807</v>
      </c>
    </row>
    <row r="18" spans="1:8" ht="14.5" customHeight="1" x14ac:dyDescent="0.35">
      <c r="A18" s="14" t="s">
        <v>47</v>
      </c>
      <c r="B18" s="8" t="s">
        <v>57</v>
      </c>
      <c r="C18" s="4">
        <v>3957000</v>
      </c>
      <c r="D18" s="4">
        <v>287</v>
      </c>
      <c r="E18" s="9">
        <f t="shared" si="1"/>
        <v>7.2529694212787472</v>
      </c>
      <c r="F18" s="4">
        <v>249</v>
      </c>
      <c r="G18" s="2">
        <f t="shared" si="2"/>
        <v>6.2926459438968916</v>
      </c>
      <c r="H18" s="11">
        <f t="shared" si="0"/>
        <v>0.15261044176706839</v>
      </c>
    </row>
    <row r="19" spans="1:8" ht="14.5" x14ac:dyDescent="0.35">
      <c r="A19" s="14" t="s">
        <v>49</v>
      </c>
      <c r="B19" s="8" t="s">
        <v>58</v>
      </c>
      <c r="C19" s="4">
        <v>12800000</v>
      </c>
      <c r="D19" s="4">
        <v>924</v>
      </c>
      <c r="E19" s="9">
        <f t="shared" si="1"/>
        <v>7.21875</v>
      </c>
      <c r="F19" s="4">
        <v>702</v>
      </c>
      <c r="G19" s="2">
        <f t="shared" si="2"/>
        <v>5.484375</v>
      </c>
      <c r="H19" s="11">
        <f t="shared" si="0"/>
        <v>0.31623931623931623</v>
      </c>
    </row>
    <row r="20" spans="1:8" ht="14.5" x14ac:dyDescent="0.35">
      <c r="A20" s="14" t="s">
        <v>46</v>
      </c>
      <c r="B20" s="8" t="s">
        <v>57</v>
      </c>
      <c r="C20" s="4">
        <v>11690000</v>
      </c>
      <c r="D20" s="17">
        <f>(E20*C20)/100000</f>
        <v>818.3</v>
      </c>
      <c r="E20" s="4">
        <v>7</v>
      </c>
      <c r="F20" s="17">
        <f>(G20*C20)/100000</f>
        <v>584.5</v>
      </c>
      <c r="G20" s="2">
        <v>5</v>
      </c>
      <c r="H20" s="11">
        <v>0.4</v>
      </c>
    </row>
    <row r="21" spans="1:8" ht="14.5" x14ac:dyDescent="0.35">
      <c r="A21" s="14" t="s">
        <v>51</v>
      </c>
      <c r="B21" s="8" t="s">
        <v>57</v>
      </c>
      <c r="C21" s="4">
        <v>29000000</v>
      </c>
      <c r="D21" s="4">
        <v>1927</v>
      </c>
      <c r="E21" s="9">
        <f t="shared" ref="E21:E47" si="3">(D21/C21)*100000</f>
        <v>6.6448275862068975</v>
      </c>
      <c r="F21" s="4">
        <v>1403</v>
      </c>
      <c r="G21" s="2">
        <f t="shared" ref="G21:G47" si="4">(F21/C21)*100000</f>
        <v>4.8379310344827591</v>
      </c>
      <c r="H21" s="11">
        <f t="shared" ref="H21:H47" si="5">(E21-G21)/G21</f>
        <v>0.37348538845331442</v>
      </c>
    </row>
    <row r="22" spans="1:8" ht="14.5" x14ac:dyDescent="0.35">
      <c r="A22" s="14" t="s">
        <v>6</v>
      </c>
      <c r="B22" s="8" t="s">
        <v>57</v>
      </c>
      <c r="C22" s="4">
        <v>2937880</v>
      </c>
      <c r="D22" s="4">
        <v>193</v>
      </c>
      <c r="E22" s="9">
        <f t="shared" si="3"/>
        <v>6.5693629419853767</v>
      </c>
      <c r="F22" s="4">
        <v>130</v>
      </c>
      <c r="G22" s="2">
        <f t="shared" si="4"/>
        <v>4.4249594946015494</v>
      </c>
      <c r="H22" s="11">
        <f t="shared" si="5"/>
        <v>0.4846153846153845</v>
      </c>
    </row>
    <row r="23" spans="1:8" ht="14.5" x14ac:dyDescent="0.35">
      <c r="A23" s="14" t="s">
        <v>28</v>
      </c>
      <c r="B23" s="8" t="s">
        <v>57</v>
      </c>
      <c r="C23" s="4">
        <v>731545</v>
      </c>
      <c r="D23" s="4">
        <v>48</v>
      </c>
      <c r="E23" s="9">
        <f t="shared" si="3"/>
        <v>6.5614555495560767</v>
      </c>
      <c r="F23" s="4">
        <v>70</v>
      </c>
      <c r="G23" s="2">
        <f t="shared" si="4"/>
        <v>9.5687893431026119</v>
      </c>
      <c r="H23" s="11">
        <f t="shared" si="5"/>
        <v>-0.31428571428571428</v>
      </c>
    </row>
    <row r="24" spans="1:8" ht="14.5" x14ac:dyDescent="0.35">
      <c r="A24" s="14" t="s">
        <v>54</v>
      </c>
      <c r="B24" s="8" t="s">
        <v>57</v>
      </c>
      <c r="C24" s="4">
        <v>1792000</v>
      </c>
      <c r="D24" s="4">
        <v>117</v>
      </c>
      <c r="E24" s="9">
        <f t="shared" si="3"/>
        <v>6.5290178571428568</v>
      </c>
      <c r="F24" s="4">
        <v>78</v>
      </c>
      <c r="G24" s="2">
        <f t="shared" si="4"/>
        <v>4.3526785714285721</v>
      </c>
      <c r="H24" s="11">
        <f t="shared" si="5"/>
        <v>0.49999999999999967</v>
      </c>
    </row>
    <row r="25" spans="1:8" ht="14.5" customHeight="1" x14ac:dyDescent="0.35">
      <c r="A25" s="14" t="s">
        <v>17</v>
      </c>
      <c r="B25" s="8" t="s">
        <v>58</v>
      </c>
      <c r="C25" s="4">
        <v>8631393</v>
      </c>
      <c r="D25" s="4">
        <v>528</v>
      </c>
      <c r="E25" s="9">
        <f t="shared" si="3"/>
        <v>6.1172049517383806</v>
      </c>
      <c r="F25" s="4">
        <v>428</v>
      </c>
      <c r="G25" s="2">
        <f t="shared" si="4"/>
        <v>4.9586434078485366</v>
      </c>
      <c r="H25" s="11">
        <f t="shared" si="5"/>
        <v>0.23364485981308392</v>
      </c>
    </row>
    <row r="26" spans="1:8" ht="14.5" x14ac:dyDescent="0.35">
      <c r="A26" s="14" t="s">
        <v>20</v>
      </c>
      <c r="B26" s="8" t="s">
        <v>57</v>
      </c>
      <c r="C26" s="4">
        <v>21538187</v>
      </c>
      <c r="D26" s="4">
        <v>1285</v>
      </c>
      <c r="E26" s="9">
        <f t="shared" si="3"/>
        <v>5.9661474756440738</v>
      </c>
      <c r="F26" s="4">
        <v>1120</v>
      </c>
      <c r="G26" s="2">
        <f t="shared" si="4"/>
        <v>5.2000662822734336</v>
      </c>
      <c r="H26" s="11">
        <f t="shared" si="5"/>
        <v>0.14732142857142866</v>
      </c>
    </row>
    <row r="27" spans="1:8" ht="14.5" x14ac:dyDescent="0.35">
      <c r="A27" s="14" t="s">
        <v>15</v>
      </c>
      <c r="B27" s="8" t="s">
        <v>58</v>
      </c>
      <c r="C27" s="4">
        <v>3104614</v>
      </c>
      <c r="D27" s="4">
        <v>184</v>
      </c>
      <c r="E27" s="9">
        <f t="shared" si="3"/>
        <v>5.9266627026741485</v>
      </c>
      <c r="F27" s="4">
        <v>143</v>
      </c>
      <c r="G27" s="2">
        <f t="shared" si="4"/>
        <v>4.6060476439261047</v>
      </c>
      <c r="H27" s="11">
        <f t="shared" si="5"/>
        <v>0.28671328671328666</v>
      </c>
    </row>
    <row r="28" spans="1:8" ht="14.5" x14ac:dyDescent="0.35">
      <c r="A28" s="14" t="s">
        <v>29</v>
      </c>
      <c r="B28" s="8" t="s">
        <v>58</v>
      </c>
      <c r="C28" s="4">
        <v>7279000</v>
      </c>
      <c r="D28" s="17">
        <v>423</v>
      </c>
      <c r="E28" s="9">
        <f t="shared" si="3"/>
        <v>5.8112378073911248</v>
      </c>
      <c r="F28" s="17">
        <v>322</v>
      </c>
      <c r="G28" s="2">
        <f t="shared" si="4"/>
        <v>4.4236845720566018</v>
      </c>
      <c r="H28" s="11">
        <f t="shared" si="5"/>
        <v>0.31366459627329168</v>
      </c>
    </row>
    <row r="29" spans="1:8" ht="14" customHeight="1" x14ac:dyDescent="0.35">
      <c r="A29" s="14" t="s">
        <v>14</v>
      </c>
      <c r="B29" s="8" t="s">
        <v>58</v>
      </c>
      <c r="C29" s="4">
        <v>39370000</v>
      </c>
      <c r="D29" s="4">
        <v>2202</v>
      </c>
      <c r="E29" s="9">
        <f t="shared" si="3"/>
        <v>5.593091186182372</v>
      </c>
      <c r="F29" s="4">
        <v>1679</v>
      </c>
      <c r="G29" s="2">
        <f t="shared" si="4"/>
        <v>4.2646685293370581</v>
      </c>
      <c r="H29" s="11">
        <f t="shared" si="5"/>
        <v>0.31149493746277557</v>
      </c>
    </row>
    <row r="30" spans="1:8" ht="14.5" x14ac:dyDescent="0.35">
      <c r="A30" s="14" t="s">
        <v>1</v>
      </c>
      <c r="B30" s="8" t="s">
        <v>57</v>
      </c>
      <c r="C30" s="4">
        <v>886667</v>
      </c>
      <c r="D30" s="4">
        <v>49</v>
      </c>
      <c r="E30" s="9">
        <f t="shared" si="3"/>
        <v>5.5263137119121382</v>
      </c>
      <c r="F30" s="4">
        <v>29</v>
      </c>
      <c r="G30" s="2">
        <f t="shared" si="4"/>
        <v>3.2706754621520817</v>
      </c>
      <c r="H30" s="11">
        <f t="shared" si="5"/>
        <v>0.68965517241379315</v>
      </c>
    </row>
    <row r="31" spans="1:8" ht="14" customHeight="1" x14ac:dyDescent="0.35">
      <c r="A31" s="14" t="s">
        <v>12</v>
      </c>
      <c r="B31" s="8" t="s">
        <v>58</v>
      </c>
      <c r="C31" s="4">
        <v>5842076</v>
      </c>
      <c r="D31" s="4">
        <v>300</v>
      </c>
      <c r="E31" s="9">
        <f t="shared" si="3"/>
        <v>5.1351608572021323</v>
      </c>
      <c r="F31" s="4">
        <v>228</v>
      </c>
      <c r="G31" s="2">
        <f t="shared" si="4"/>
        <v>3.90272225147362</v>
      </c>
      <c r="H31" s="11">
        <f t="shared" si="5"/>
        <v>0.31578947368421073</v>
      </c>
    </row>
    <row r="32" spans="1:8" ht="14.5" x14ac:dyDescent="0.35">
      <c r="A32" s="14" t="s">
        <v>2</v>
      </c>
      <c r="B32" s="8" t="s">
        <v>58</v>
      </c>
      <c r="C32" s="4">
        <v>5893718</v>
      </c>
      <c r="D32" s="4">
        <v>302</v>
      </c>
      <c r="E32" s="9">
        <f t="shared" si="3"/>
        <v>5.1240999314863727</v>
      </c>
      <c r="F32" s="4">
        <v>185</v>
      </c>
      <c r="G32" s="2">
        <f t="shared" si="4"/>
        <v>3.1389353884933078</v>
      </c>
      <c r="H32" s="11">
        <f t="shared" si="5"/>
        <v>0.63243243243243241</v>
      </c>
    </row>
    <row r="33" spans="1:8" ht="14" customHeight="1" x14ac:dyDescent="0.35">
      <c r="A33" s="14" t="s">
        <v>13</v>
      </c>
      <c r="B33" s="8" t="s">
        <v>57</v>
      </c>
      <c r="C33" s="4">
        <v>1080577</v>
      </c>
      <c r="D33" s="4">
        <v>50</v>
      </c>
      <c r="E33" s="9">
        <f t="shared" si="3"/>
        <v>4.6271575278763111</v>
      </c>
      <c r="F33" s="4">
        <v>38</v>
      </c>
      <c r="G33" s="2">
        <f t="shared" si="4"/>
        <v>3.5166397211859963</v>
      </c>
      <c r="H33" s="11">
        <f t="shared" si="5"/>
        <v>0.31578947368421056</v>
      </c>
    </row>
    <row r="34" spans="1:8" ht="14.5" x14ac:dyDescent="0.35">
      <c r="A34" s="14" t="s">
        <v>7</v>
      </c>
      <c r="B34" s="8" t="s">
        <v>58</v>
      </c>
      <c r="C34" s="4">
        <v>20201249</v>
      </c>
      <c r="D34" s="4">
        <v>831</v>
      </c>
      <c r="E34" s="9">
        <f t="shared" si="3"/>
        <v>4.1136070348917535</v>
      </c>
      <c r="F34" s="4">
        <v>570</v>
      </c>
      <c r="G34" s="2">
        <f t="shared" si="4"/>
        <v>2.8216077134636577</v>
      </c>
      <c r="H34" s="11">
        <f t="shared" si="5"/>
        <v>0.45789473684210524</v>
      </c>
    </row>
    <row r="35" spans="1:8" ht="14" customHeight="1" x14ac:dyDescent="0.35">
      <c r="A35" s="14" t="s">
        <v>18</v>
      </c>
      <c r="B35" s="8" t="s">
        <v>57</v>
      </c>
      <c r="C35" s="4">
        <v>779094</v>
      </c>
      <c r="D35" s="4">
        <v>32</v>
      </c>
      <c r="E35" s="9">
        <f t="shared" si="3"/>
        <v>4.1073349300597881</v>
      </c>
      <c r="F35" s="4">
        <v>27</v>
      </c>
      <c r="G35" s="2">
        <f t="shared" si="4"/>
        <v>3.465563847237946</v>
      </c>
      <c r="H35" s="11">
        <f t="shared" si="5"/>
        <v>0.18518518518518526</v>
      </c>
    </row>
    <row r="36" spans="1:8" ht="14.5" x14ac:dyDescent="0.35">
      <c r="A36" s="14" t="s">
        <v>30</v>
      </c>
      <c r="B36" s="8" t="s">
        <v>58</v>
      </c>
      <c r="C36" s="4">
        <v>3565000</v>
      </c>
      <c r="D36" s="4">
        <v>143</v>
      </c>
      <c r="E36" s="9">
        <f t="shared" si="3"/>
        <v>4.0112201963534364</v>
      </c>
      <c r="F36" s="1">
        <v>107</v>
      </c>
      <c r="G36" s="2">
        <f t="shared" si="4"/>
        <v>3.0014025245441798</v>
      </c>
      <c r="H36" s="11">
        <f t="shared" si="5"/>
        <v>0.3364485981308411</v>
      </c>
    </row>
    <row r="37" spans="1:8" ht="14.5" x14ac:dyDescent="0.35">
      <c r="A37" s="14" t="s">
        <v>0</v>
      </c>
      <c r="B37" s="8" t="s">
        <v>57</v>
      </c>
      <c r="C37" s="4">
        <v>576851</v>
      </c>
      <c r="D37" s="4">
        <v>23</v>
      </c>
      <c r="E37" s="9">
        <f t="shared" si="3"/>
        <v>3.9871647964552372</v>
      </c>
      <c r="F37" s="4">
        <v>12</v>
      </c>
      <c r="G37" s="2">
        <f t="shared" si="4"/>
        <v>2.0802598938027321</v>
      </c>
      <c r="H37" s="11">
        <f t="shared" si="5"/>
        <v>0.91666666666666696</v>
      </c>
    </row>
    <row r="38" spans="1:8" ht="14.5" x14ac:dyDescent="0.35">
      <c r="A38" s="14" t="s">
        <v>5</v>
      </c>
      <c r="B38" s="8" t="s">
        <v>58</v>
      </c>
      <c r="C38" s="4">
        <v>7656200</v>
      </c>
      <c r="D38" s="4">
        <v>302</v>
      </c>
      <c r="E38" s="9">
        <f t="shared" si="3"/>
        <v>3.9445155560199576</v>
      </c>
      <c r="F38" s="4">
        <v>201</v>
      </c>
      <c r="G38" s="2">
        <f t="shared" si="4"/>
        <v>2.6253232674172566</v>
      </c>
      <c r="H38" s="11">
        <f t="shared" si="5"/>
        <v>0.50248756218905466</v>
      </c>
    </row>
    <row r="39" spans="1:8" ht="14" customHeight="1" x14ac:dyDescent="0.35">
      <c r="A39" s="14" t="s">
        <v>16</v>
      </c>
      <c r="B39" s="8" t="s">
        <v>58</v>
      </c>
      <c r="C39" s="4">
        <v>8882000</v>
      </c>
      <c r="D39" s="4">
        <v>329</v>
      </c>
      <c r="E39" s="9">
        <f t="shared" si="3"/>
        <v>3.7041206935374915</v>
      </c>
      <c r="F39" s="4">
        <v>262</v>
      </c>
      <c r="G39" s="2">
        <f t="shared" si="4"/>
        <v>2.9497860842152668</v>
      </c>
      <c r="H39" s="11">
        <f t="shared" si="5"/>
        <v>0.25572519083969464</v>
      </c>
    </row>
    <row r="40" spans="1:8" ht="14.5" x14ac:dyDescent="0.35">
      <c r="A40" s="14" t="s">
        <v>3</v>
      </c>
      <c r="B40" s="8" t="s">
        <v>57</v>
      </c>
      <c r="C40" s="4">
        <v>1961504</v>
      </c>
      <c r="D40" s="4">
        <v>70</v>
      </c>
      <c r="E40" s="9">
        <f t="shared" si="3"/>
        <v>3.5686901479680899</v>
      </c>
      <c r="F40" s="4">
        <v>44</v>
      </c>
      <c r="G40" s="2">
        <f t="shared" si="4"/>
        <v>2.243176664437085</v>
      </c>
      <c r="H40" s="11">
        <f t="shared" si="5"/>
        <v>0.59090909090909105</v>
      </c>
    </row>
    <row r="41" spans="1:8" ht="14.5" customHeight="1" x14ac:dyDescent="0.35">
      <c r="A41" s="14" t="s">
        <v>36</v>
      </c>
      <c r="B41" s="8" t="s">
        <v>57</v>
      </c>
      <c r="C41" s="4">
        <v>3155000</v>
      </c>
      <c r="D41" s="4">
        <v>110</v>
      </c>
      <c r="E41" s="9">
        <f t="shared" si="3"/>
        <v>3.4865293185419972</v>
      </c>
      <c r="F41" s="4">
        <v>82</v>
      </c>
      <c r="G41" s="2">
        <f t="shared" si="4"/>
        <v>2.5990491283676702</v>
      </c>
      <c r="H41" s="11">
        <f t="shared" si="5"/>
        <v>0.34146341463414659</v>
      </c>
    </row>
    <row r="42" spans="1:8" ht="14" customHeight="1" x14ac:dyDescent="0.35">
      <c r="A42" s="14" t="s">
        <v>19</v>
      </c>
      <c r="B42" s="8" t="s">
        <v>58</v>
      </c>
      <c r="C42" s="4">
        <v>1057125</v>
      </c>
      <c r="D42" s="4">
        <v>32</v>
      </c>
      <c r="E42" s="9">
        <f t="shared" si="3"/>
        <v>3.0270781601040557</v>
      </c>
      <c r="F42" s="4">
        <v>27</v>
      </c>
      <c r="G42" s="2">
        <f t="shared" si="4"/>
        <v>2.5540971975877969</v>
      </c>
      <c r="H42" s="11">
        <f t="shared" si="5"/>
        <v>0.18518518518518526</v>
      </c>
    </row>
    <row r="43" spans="1:8" ht="14.5" x14ac:dyDescent="0.35">
      <c r="A43" s="14" t="s">
        <v>33</v>
      </c>
      <c r="B43" s="8" t="s">
        <v>58</v>
      </c>
      <c r="C43" s="4">
        <v>1416000</v>
      </c>
      <c r="D43" s="4">
        <v>41</v>
      </c>
      <c r="E43" s="9">
        <f t="shared" si="3"/>
        <v>2.8954802259887007</v>
      </c>
      <c r="F43" s="4">
        <v>36</v>
      </c>
      <c r="G43" s="2">
        <f t="shared" si="4"/>
        <v>2.5423728813559321</v>
      </c>
      <c r="H43" s="11">
        <f t="shared" si="5"/>
        <v>0.13888888888888898</v>
      </c>
    </row>
    <row r="44" spans="1:8" ht="14.5" customHeight="1" x14ac:dyDescent="0.35">
      <c r="A44" s="14" t="s">
        <v>48</v>
      </c>
      <c r="B44" s="8" t="s">
        <v>58</v>
      </c>
      <c r="C44" s="4">
        <v>4218000</v>
      </c>
      <c r="D44" s="4">
        <v>122</v>
      </c>
      <c r="E44" s="9">
        <f t="shared" si="3"/>
        <v>2.8923660502607871</v>
      </c>
      <c r="F44" s="4">
        <v>105</v>
      </c>
      <c r="G44" s="2">
        <f t="shared" si="4"/>
        <v>2.489331436699858</v>
      </c>
      <c r="H44" s="11">
        <f t="shared" si="5"/>
        <v>0.16190476190476177</v>
      </c>
    </row>
    <row r="45" spans="1:8" ht="14.5" x14ac:dyDescent="0.35">
      <c r="A45" s="14" t="s">
        <v>4</v>
      </c>
      <c r="B45" s="8" t="s">
        <v>58</v>
      </c>
      <c r="C45" s="4">
        <v>6890000</v>
      </c>
      <c r="D45" s="4">
        <v>185</v>
      </c>
      <c r="E45" s="9">
        <f t="shared" si="3"/>
        <v>2.6850507982583456</v>
      </c>
      <c r="F45" s="4">
        <v>117</v>
      </c>
      <c r="G45" s="2">
        <f t="shared" si="4"/>
        <v>1.6981132075471699</v>
      </c>
      <c r="H45" s="11">
        <f t="shared" si="5"/>
        <v>0.58119658119658124</v>
      </c>
    </row>
    <row r="46" spans="1:8" ht="14.5" x14ac:dyDescent="0.35">
      <c r="A46" s="14" t="s">
        <v>52</v>
      </c>
      <c r="B46" s="8" t="s">
        <v>57</v>
      </c>
      <c r="C46" s="4">
        <v>3206000</v>
      </c>
      <c r="D46" s="4">
        <v>81</v>
      </c>
      <c r="E46" s="9">
        <f t="shared" si="3"/>
        <v>2.5265127885215222</v>
      </c>
      <c r="F46" s="4">
        <v>60</v>
      </c>
      <c r="G46" s="2">
        <f t="shared" si="4"/>
        <v>1.8714909544603868</v>
      </c>
      <c r="H46" s="11">
        <f t="shared" si="5"/>
        <v>0.35</v>
      </c>
    </row>
    <row r="47" spans="1:8" ht="14.5" x14ac:dyDescent="0.35">
      <c r="A47" s="14" t="s">
        <v>21</v>
      </c>
      <c r="B47" s="8" t="s">
        <v>58</v>
      </c>
      <c r="C47" s="4">
        <v>6890000</v>
      </c>
      <c r="D47" s="4">
        <v>168</v>
      </c>
      <c r="E47" s="9">
        <f t="shared" si="3"/>
        <v>2.4383164005805513</v>
      </c>
      <c r="F47" s="4">
        <v>167</v>
      </c>
      <c r="G47" s="2">
        <f t="shared" si="4"/>
        <v>2.4238026124818579</v>
      </c>
      <c r="H47" s="11">
        <f t="shared" si="5"/>
        <v>5.9880239520956656E-3</v>
      </c>
    </row>
    <row r="48" spans="1:8" ht="14.5" x14ac:dyDescent="0.35">
      <c r="A48" s="14" t="s">
        <v>53</v>
      </c>
      <c r="B48" s="8" t="s">
        <v>58</v>
      </c>
      <c r="C48" s="4">
        <v>623989</v>
      </c>
      <c r="D48" s="17">
        <f>(E48*C48)/100000</f>
        <v>13.727758</v>
      </c>
      <c r="E48" s="4">
        <v>2.2000000000000002</v>
      </c>
      <c r="F48" s="17">
        <f>(G48*C48)/100000</f>
        <v>11.231802</v>
      </c>
      <c r="G48" s="1">
        <v>1.8</v>
      </c>
      <c r="H48" s="11">
        <v>0.22222222222222229</v>
      </c>
    </row>
    <row r="49" spans="1:8" ht="14" customHeight="1" x14ac:dyDescent="0.35">
      <c r="A49" s="14" t="s">
        <v>8</v>
      </c>
      <c r="B49" s="8" t="s">
        <v>57</v>
      </c>
      <c r="C49" s="4">
        <v>1839106</v>
      </c>
      <c r="D49" s="4">
        <v>39</v>
      </c>
      <c r="E49" s="9">
        <f>(D49/C49)*100000</f>
        <v>2.1205955502292961</v>
      </c>
      <c r="F49" s="4">
        <v>28</v>
      </c>
      <c r="G49" s="2">
        <f>(F49/C49)*100000</f>
        <v>1.5224788565748792</v>
      </c>
      <c r="H49" s="11">
        <f>(E49-G49)/G49</f>
        <v>0.3928571428571429</v>
      </c>
    </row>
    <row r="50" spans="1:8" ht="14" customHeight="1" x14ac:dyDescent="0.35">
      <c r="A50" s="14" t="s">
        <v>39</v>
      </c>
      <c r="B50" s="8" t="s">
        <v>58</v>
      </c>
      <c r="C50" s="4">
        <v>1344000</v>
      </c>
      <c r="D50" s="4">
        <v>22</v>
      </c>
      <c r="E50" s="9">
        <f>(D50/C50)*100000</f>
        <v>1.6369047619047619</v>
      </c>
      <c r="F50" s="4">
        <v>22</v>
      </c>
      <c r="G50" s="9">
        <f>(F50/C50)*100000</f>
        <v>1.6369047619047619</v>
      </c>
      <c r="H50" s="11">
        <f>(E50-G50)/G50</f>
        <v>0</v>
      </c>
    </row>
    <row r="51" spans="1:8" ht="14" customHeight="1" x14ac:dyDescent="0.35">
      <c r="A51" s="14" t="s">
        <v>43</v>
      </c>
      <c r="B51" s="8" t="s">
        <v>58</v>
      </c>
      <c r="C51" s="4">
        <v>1360000</v>
      </c>
      <c r="D51" s="4">
        <v>12</v>
      </c>
      <c r="E51" s="9">
        <f>(D51/C51)*100000</f>
        <v>0.88235294117647056</v>
      </c>
      <c r="F51" s="4">
        <v>33</v>
      </c>
      <c r="G51" s="2">
        <f>(F51/C51)*100000</f>
        <v>2.4264705882352944</v>
      </c>
      <c r="H51" s="11">
        <f>(E51-G51)/G51</f>
        <v>-0.63636363636363646</v>
      </c>
    </row>
  </sheetData>
  <autoFilter ref="A1:H51" xr:uid="{F762C14A-124D-498F-B587-94BEB3D65C38}">
    <sortState xmlns:xlrd2="http://schemas.microsoft.com/office/spreadsheetml/2017/richdata2" ref="A2:H51">
      <sortCondition descending="1" ref="E1:E51"/>
    </sortState>
  </autoFilter>
  <hyperlinks>
    <hyperlink ref="A5" r:id="rId1" xr:uid="{E01C2562-191C-4ED7-BFED-302B18CE459F}"/>
    <hyperlink ref="A28" r:id="rId2" xr:uid="{FE58AECE-DF05-4A5F-B7AD-72B1E26A6E75}"/>
    <hyperlink ref="A9" r:id="rId3" xr:uid="{5271DE12-5906-40E7-840E-EE1B3102ED41}"/>
    <hyperlink ref="A43" r:id="rId4" location=":~:text=There%20were%20a%20total%20of,stands%20at%206.5%20per%20100%2C000." xr:uid="{A4A02F5F-568D-4640-B39F-4BDC9B771282}"/>
    <hyperlink ref="A41" r:id="rId5" xr:uid="{9F6AC1B3-071A-4D3F-9992-FAEFC2C2E21C}"/>
    <hyperlink ref="A17" r:id="rId6" xr:uid="{E2DF235A-A544-4F04-A9AE-551DDC0E0101}"/>
    <hyperlink ref="A3" r:id="rId7" xr:uid="{A718EC11-7C1A-4B19-9078-F6D71006AD68}"/>
    <hyperlink ref="A13" r:id="rId8" xr:uid="{C9972EED-1771-4F39-9EF3-BC1C2484C765}"/>
    <hyperlink ref="A6" r:id="rId9" xr:uid="{AAC37436-630A-42DC-8753-52BDC70C04DE}"/>
    <hyperlink ref="A2" r:id="rId10" xr:uid="{93C5A7F8-8A02-4EE0-86FE-AA723F3D5907}"/>
    <hyperlink ref="A8" r:id="rId11" xr:uid="{29B1FDA2-B768-460B-82FF-F43B815DA1DA}"/>
    <hyperlink ref="A20" r:id="rId12" xr:uid="{26564078-ED4A-4214-B636-90F22A80AD68}"/>
    <hyperlink ref="A44" r:id="rId13" xr:uid="{0727393D-CB04-40EB-8379-4148C69C35AA}"/>
    <hyperlink ref="A48" r:id="rId14" xr:uid="{F5D3A656-4CD4-4D36-A0CE-10359B210F15}"/>
    <hyperlink ref="A24" r:id="rId15" xr:uid="{C632CE81-2747-4133-8254-C8AC2C994F0F}"/>
    <hyperlink ref="A4" r:id="rId16" xr:uid="{20EB51CC-5F67-4952-9F91-2294F3FBDA75}"/>
    <hyperlink ref="A7" r:id="rId17" xr:uid="{55E23E78-626D-45C6-B79E-9D873EBD8A1F}"/>
    <hyperlink ref="A10" r:id="rId18" xr:uid="{57631471-126D-4851-8F0E-FE9EBAB40DBE}"/>
    <hyperlink ref="A11" r:id="rId19" xr:uid="{618EDE0A-547B-43EF-916A-8E6CA60FB9A3}"/>
    <hyperlink ref="A12" r:id="rId20" xr:uid="{ADEC725A-F843-46FF-99E7-30F809BC7179}"/>
    <hyperlink ref="A14" r:id="rId21" xr:uid="{D9DDD94E-CAB6-4349-8FE8-8B713AF19151}"/>
    <hyperlink ref="A15" r:id="rId22" xr:uid="{7025EEDD-36F9-4ADB-BF32-3FAD56ABBE93}"/>
    <hyperlink ref="A16" r:id="rId23" xr:uid="{318EC50F-B9FD-402A-9976-270285FB4A3C}"/>
    <hyperlink ref="A18" r:id="rId24" xr:uid="{0AA62FFD-12AE-49E8-989E-690A06F7C321}"/>
    <hyperlink ref="A19" r:id="rId25" xr:uid="{415FC39B-552A-4D71-A4E4-FC16A7CD8589}"/>
    <hyperlink ref="A21" r:id="rId26" xr:uid="{E92906CE-A2E4-41A7-9F0B-A8F47ED69BBC}"/>
    <hyperlink ref="A22" r:id="rId27" xr:uid="{0BEFB6E3-82F9-4A52-B78F-7D60AC2FD656}"/>
    <hyperlink ref="A23" r:id="rId28" xr:uid="{BB941F54-7D14-4E3D-9CA0-8C0FEAD14DFA}"/>
    <hyperlink ref="A25" r:id="rId29" location="UCR-IBR" xr:uid="{14378AEB-E3DE-41EE-AD57-8FA43500A3E0}"/>
    <hyperlink ref="A26" r:id="rId30" xr:uid="{5E993582-E18F-4C99-92F0-E83751729E1D}"/>
    <hyperlink ref="A27" r:id="rId31" xr:uid="{2959DB33-AB1D-44F6-897C-F4A1E7889A36}"/>
    <hyperlink ref="A29" r:id="rId32" xr:uid="{24295C31-BB16-4D2F-B8F5-5298588D2403}"/>
    <hyperlink ref="A30" r:id="rId33" xr:uid="{D052F791-F0BF-4839-90F1-1ABC6F81AD4C}"/>
    <hyperlink ref="A31" r:id="rId34" xr:uid="{EC643159-9E17-46E4-83D1-2F34D21DA58A}"/>
    <hyperlink ref="A32" r:id="rId35" xr:uid="{CFEDC7B5-4BAC-4A91-8758-3CBAF0C3466C}"/>
    <hyperlink ref="A33" r:id="rId36" xr:uid="{034C24FF-7F65-4F58-ADA4-72FEAEF1A504}"/>
    <hyperlink ref="A34" r:id="rId37" xr:uid="{620A4CDF-378A-4D97-9AFE-627E274B6630}"/>
    <hyperlink ref="A35" r:id="rId38" xr:uid="{4DD4865A-E03D-4F55-8275-5EB29BA48E32}"/>
    <hyperlink ref="A36" r:id="rId39" xr:uid="{1B785C98-BE77-485B-B047-44C37EB0CBF4}"/>
    <hyperlink ref="A37" r:id="rId40" xr:uid="{42E15C5A-68AF-4A1C-837C-490D5BE93356}"/>
    <hyperlink ref="A38" r:id="rId41" xr:uid="{29177D19-5816-4CB6-85FC-771C07F72DE1}"/>
    <hyperlink ref="A39" r:id="rId42" xr:uid="{3BD4AAD7-5111-4A47-AD41-69D2E3B5C318}"/>
    <hyperlink ref="A40" r:id="rId43" xr:uid="{144100AB-86B3-408F-A734-B853464250ED}"/>
    <hyperlink ref="A42" r:id="rId44" xr:uid="{9FD8048D-AE8C-4E6D-8C6C-C2F3280ABC4C}"/>
    <hyperlink ref="A45" r:id="rId45" xr:uid="{4BB008B8-15F9-4A13-A600-052FCC45914C}"/>
    <hyperlink ref="A46" r:id="rId46" xr:uid="{90763515-AE2C-4D55-BDF4-810975A59E3B}"/>
    <hyperlink ref="A47" r:id="rId47" xr:uid="{2A63F154-93AC-4B0C-A47C-4285E9BA9E70}"/>
    <hyperlink ref="A49" r:id="rId48" xr:uid="{9EF811D9-BF57-44FC-BFA7-BC456A0D7243}"/>
    <hyperlink ref="A50" r:id="rId49" xr:uid="{B36351BC-EBF3-43BD-BEFE-8AD5EFE604DE}"/>
    <hyperlink ref="A51" r:id="rId50" xr:uid="{A365A8E4-BE59-4404-9CC6-BF69C4F9607C}"/>
  </hyperlinks>
  <pageMargins left="0.7" right="0.7" top="0.75" bottom="0.75" header="0.3" footer="0.3"/>
  <pageSetup orientation="portrait" r:id="rId51"/>
  <legacyDrawing r:id="rId5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5DA3E-F579-4B09-89E5-3CF7714DAECC}">
  <dimension ref="A1:O33"/>
  <sheetViews>
    <sheetView topLeftCell="A25" workbookViewId="0">
      <selection activeCell="H33" sqref="H33"/>
    </sheetView>
  </sheetViews>
  <sheetFormatPr defaultRowHeight="14.5" x14ac:dyDescent="0.35"/>
  <cols>
    <col min="1" max="1" width="8.7265625" style="3"/>
    <col min="3" max="3" width="9.81640625" bestFit="1" customWidth="1"/>
    <col min="11" max="11" width="8.7265625" style="19"/>
  </cols>
  <sheetData>
    <row r="1" spans="1:15" ht="28.5" x14ac:dyDescent="0.35">
      <c r="A1" s="13" t="s">
        <v>26</v>
      </c>
      <c r="B1" s="13" t="s">
        <v>56</v>
      </c>
      <c r="C1" s="7" t="s">
        <v>22</v>
      </c>
      <c r="D1" s="7">
        <v>2020</v>
      </c>
      <c r="E1" s="7" t="s">
        <v>23</v>
      </c>
      <c r="F1" s="7">
        <v>2019</v>
      </c>
      <c r="G1" s="10" t="s">
        <v>24</v>
      </c>
      <c r="H1" s="10" t="s">
        <v>25</v>
      </c>
      <c r="K1" s="20"/>
      <c r="L1" s="7"/>
      <c r="M1" s="5"/>
      <c r="N1" s="20"/>
      <c r="O1" s="7"/>
    </row>
    <row r="2" spans="1:15" x14ac:dyDescent="0.35">
      <c r="A2" s="3" t="s">
        <v>41</v>
      </c>
      <c r="B2" s="8" t="s">
        <v>57</v>
      </c>
      <c r="C2" s="4">
        <v>2976000</v>
      </c>
      <c r="D2" s="17">
        <f>(E2*C2)/100000</f>
        <v>610.08000000000004</v>
      </c>
      <c r="E2" s="9">
        <v>20.5</v>
      </c>
      <c r="F2" s="4"/>
      <c r="G2" s="2"/>
      <c r="H2" s="11"/>
      <c r="J2" s="15"/>
      <c r="K2" s="21"/>
      <c r="L2" s="9"/>
      <c r="M2" s="5"/>
      <c r="N2" s="21"/>
      <c r="O2" s="4"/>
    </row>
    <row r="3" spans="1:15" x14ac:dyDescent="0.35">
      <c r="A3" s="3" t="s">
        <v>38</v>
      </c>
      <c r="B3" s="8" t="s">
        <v>57</v>
      </c>
      <c r="C3" s="1">
        <v>4649000</v>
      </c>
      <c r="D3" s="1">
        <v>734</v>
      </c>
      <c r="E3" s="9">
        <f>(D3/C3)*100000</f>
        <v>15.788341578834158</v>
      </c>
      <c r="F3" s="17">
        <f>(G3*C3)/100000</f>
        <v>543.7037037037037</v>
      </c>
      <c r="G3" s="2">
        <f>(E3)/(0.35+1)</f>
        <v>11.69506783617345</v>
      </c>
      <c r="H3" s="11">
        <v>0.35</v>
      </c>
      <c r="K3" s="21"/>
      <c r="L3" s="9"/>
      <c r="M3" s="5"/>
      <c r="N3" s="21"/>
      <c r="O3" s="4"/>
    </row>
    <row r="4" spans="1:15" x14ac:dyDescent="0.35">
      <c r="A4" s="3" t="s">
        <v>37</v>
      </c>
      <c r="B4" s="8" t="s">
        <v>57</v>
      </c>
      <c r="C4" s="4">
        <v>4468000</v>
      </c>
      <c r="D4" s="4">
        <v>640</v>
      </c>
      <c r="E4" s="9">
        <f>(D4/C4)*100000</f>
        <v>14.32408236347359</v>
      </c>
      <c r="F4" s="4">
        <v>405</v>
      </c>
      <c r="G4" s="9">
        <f>(F4/C4)*100000</f>
        <v>9.0644583706356308</v>
      </c>
      <c r="H4" s="11">
        <f>(E4-G4)/G4</f>
        <v>0.58024691358024694</v>
      </c>
      <c r="K4" s="22"/>
      <c r="L4" s="9"/>
      <c r="M4" s="5"/>
      <c r="N4" s="22"/>
      <c r="O4" s="9"/>
    </row>
    <row r="5" spans="1:15" x14ac:dyDescent="0.35">
      <c r="A5" s="3" t="s">
        <v>27</v>
      </c>
      <c r="B5" s="8" t="s">
        <v>57</v>
      </c>
      <c r="C5" s="4">
        <v>4903000</v>
      </c>
      <c r="D5" s="17">
        <f>(E5*C5)/100000</f>
        <v>696.226</v>
      </c>
      <c r="E5" s="4">
        <v>14.2</v>
      </c>
      <c r="F5" s="4"/>
      <c r="G5" s="2"/>
      <c r="H5" s="11"/>
      <c r="K5" s="21"/>
      <c r="L5" s="4"/>
      <c r="M5" s="5"/>
      <c r="N5" s="21"/>
      <c r="O5" s="9"/>
    </row>
    <row r="6" spans="1:15" x14ac:dyDescent="0.35">
      <c r="A6" s="3" t="s">
        <v>42</v>
      </c>
      <c r="B6" s="8" t="s">
        <v>57</v>
      </c>
      <c r="C6" s="4">
        <v>6137000</v>
      </c>
      <c r="D6" s="17">
        <f>(E6*C6)/100000</f>
        <v>859.18</v>
      </c>
      <c r="E6" s="9">
        <v>14</v>
      </c>
      <c r="F6" s="4"/>
      <c r="G6" s="2"/>
      <c r="H6" s="11"/>
      <c r="K6" s="21"/>
      <c r="L6" s="9"/>
      <c r="M6" s="5"/>
      <c r="N6" s="22"/>
      <c r="O6" s="9"/>
    </row>
    <row r="7" spans="1:15" x14ac:dyDescent="0.35">
      <c r="A7" s="8" t="s">
        <v>50</v>
      </c>
      <c r="B7" s="8" t="s">
        <v>57</v>
      </c>
      <c r="C7" s="4">
        <v>5149000</v>
      </c>
      <c r="D7" s="4">
        <v>552</v>
      </c>
      <c r="E7" s="9">
        <v>10.720528257914157</v>
      </c>
      <c r="F7" s="4">
        <v>452</v>
      </c>
      <c r="G7" s="2">
        <v>8.7784035735094186</v>
      </c>
      <c r="H7" s="11">
        <v>0.22123893805309738</v>
      </c>
      <c r="K7" s="22"/>
      <c r="L7" s="9"/>
      <c r="M7" s="5"/>
      <c r="N7" s="22"/>
      <c r="O7" s="9"/>
    </row>
    <row r="8" spans="1:15" x14ac:dyDescent="0.35">
      <c r="A8" s="8" t="s">
        <v>11</v>
      </c>
      <c r="B8" s="8" t="s">
        <v>57</v>
      </c>
      <c r="C8" s="4">
        <v>3011524</v>
      </c>
      <c r="D8" s="4">
        <v>310</v>
      </c>
      <c r="E8" s="9">
        <v>10.293791449113472</v>
      </c>
      <c r="F8" s="4">
        <v>232</v>
      </c>
      <c r="G8" s="2">
        <v>7.7037406974010496</v>
      </c>
      <c r="H8" s="11">
        <v>0.33620689655172425</v>
      </c>
      <c r="K8" s="22"/>
      <c r="L8" s="9"/>
      <c r="M8" s="5"/>
      <c r="N8" s="21"/>
      <c r="O8" s="4"/>
    </row>
    <row r="9" spans="1:15" x14ac:dyDescent="0.35">
      <c r="A9" s="8" t="s">
        <v>9</v>
      </c>
      <c r="B9" s="8" t="s">
        <v>57</v>
      </c>
      <c r="C9" s="4">
        <v>6886834</v>
      </c>
      <c r="D9" s="4">
        <v>682</v>
      </c>
      <c r="E9" s="9">
        <v>9.9029539553298367</v>
      </c>
      <c r="F9" s="4">
        <v>498</v>
      </c>
      <c r="G9" s="2">
        <v>7.2311892518390888</v>
      </c>
      <c r="H9" s="11">
        <v>0.36947791164658639</v>
      </c>
      <c r="K9" s="22"/>
      <c r="L9" s="9"/>
      <c r="M9" s="5"/>
      <c r="N9" s="22"/>
      <c r="O9" s="9"/>
    </row>
    <row r="10" spans="1:15" x14ac:dyDescent="0.35">
      <c r="A10" s="8" t="s">
        <v>45</v>
      </c>
      <c r="B10" s="8" t="s">
        <v>57</v>
      </c>
      <c r="C10" s="4">
        <v>10490000</v>
      </c>
      <c r="D10" s="4">
        <v>803</v>
      </c>
      <c r="E10" s="9">
        <v>7.6549094375595796</v>
      </c>
      <c r="F10" s="4">
        <v>616</v>
      </c>
      <c r="G10" s="2">
        <v>5.8722592945662537</v>
      </c>
      <c r="H10" s="11">
        <v>0.30357142857142838</v>
      </c>
      <c r="K10" s="22"/>
      <c r="L10" s="9"/>
      <c r="M10" s="5"/>
      <c r="N10" s="22"/>
      <c r="O10" s="9"/>
    </row>
    <row r="11" spans="1:15" x14ac:dyDescent="0.35">
      <c r="A11" s="3" t="s">
        <v>35</v>
      </c>
      <c r="B11" s="8" t="s">
        <v>57</v>
      </c>
      <c r="C11" s="4">
        <v>6732000</v>
      </c>
      <c r="D11" s="4">
        <v>505</v>
      </c>
      <c r="E11" s="9">
        <v>7.5014854426619131</v>
      </c>
      <c r="F11" s="4">
        <v>377</v>
      </c>
      <c r="G11" s="2">
        <v>5.6001188354129532</v>
      </c>
      <c r="H11" s="11">
        <v>0.33952254641909807</v>
      </c>
      <c r="K11" s="21"/>
      <c r="L11" s="9"/>
      <c r="M11" s="5"/>
      <c r="N11" s="22"/>
      <c r="O11" s="9"/>
    </row>
    <row r="12" spans="1:15" x14ac:dyDescent="0.35">
      <c r="A12" s="8" t="s">
        <v>47</v>
      </c>
      <c r="B12" s="8" t="s">
        <v>57</v>
      </c>
      <c r="C12" s="4">
        <v>3957000</v>
      </c>
      <c r="D12" s="4">
        <v>287</v>
      </c>
      <c r="E12" s="9">
        <v>7.2529694212787472</v>
      </c>
      <c r="F12" s="4">
        <v>249</v>
      </c>
      <c r="G12" s="2">
        <v>6.2926459438968916</v>
      </c>
      <c r="H12" s="11">
        <v>0.15261044176706839</v>
      </c>
      <c r="K12" s="22"/>
      <c r="L12" s="9"/>
      <c r="M12" s="5"/>
      <c r="N12" s="22"/>
      <c r="O12" s="9"/>
    </row>
    <row r="13" spans="1:15" x14ac:dyDescent="0.35">
      <c r="A13" s="3" t="s">
        <v>46</v>
      </c>
      <c r="B13" s="8" t="s">
        <v>57</v>
      </c>
      <c r="C13" s="4">
        <v>11690000</v>
      </c>
      <c r="D13" s="17">
        <f>(E13*C13)/100000</f>
        <v>818.3</v>
      </c>
      <c r="E13" s="4">
        <v>7</v>
      </c>
      <c r="F13" s="17">
        <f>(G13*C13)/100000</f>
        <v>584.5</v>
      </c>
      <c r="G13" s="2">
        <v>5</v>
      </c>
      <c r="H13" s="11">
        <v>0.4</v>
      </c>
      <c r="K13" s="21"/>
      <c r="L13" s="4"/>
      <c r="M13" s="5"/>
      <c r="N13" s="22"/>
      <c r="O13" s="9"/>
    </row>
    <row r="14" spans="1:15" x14ac:dyDescent="0.35">
      <c r="A14" s="8" t="s">
        <v>51</v>
      </c>
      <c r="B14" s="8" t="s">
        <v>57</v>
      </c>
      <c r="C14" s="4">
        <v>29000000</v>
      </c>
      <c r="D14" s="4">
        <v>1927</v>
      </c>
      <c r="E14" s="9">
        <v>6.6448275862068975</v>
      </c>
      <c r="F14" s="4">
        <v>1403</v>
      </c>
      <c r="G14" s="2">
        <v>4.8379310344827591</v>
      </c>
      <c r="H14" s="11">
        <v>0.37348538845331442</v>
      </c>
      <c r="K14" s="22"/>
      <c r="L14" s="9"/>
      <c r="M14" s="5"/>
      <c r="N14" s="22"/>
      <c r="O14" s="9"/>
    </row>
    <row r="15" spans="1:15" x14ac:dyDescent="0.35">
      <c r="A15" s="8" t="s">
        <v>6</v>
      </c>
      <c r="B15" s="8" t="s">
        <v>57</v>
      </c>
      <c r="C15" s="4">
        <v>2937880</v>
      </c>
      <c r="D15" s="4">
        <v>193</v>
      </c>
      <c r="E15" s="9">
        <v>6.5693629419853767</v>
      </c>
      <c r="F15" s="4">
        <v>130</v>
      </c>
      <c r="G15" s="2">
        <v>4.4249594946015494</v>
      </c>
      <c r="H15" s="11">
        <v>0.4846153846153845</v>
      </c>
      <c r="K15" s="22"/>
      <c r="L15" s="9"/>
      <c r="M15" s="5"/>
      <c r="N15" s="22"/>
      <c r="O15" s="9"/>
    </row>
    <row r="16" spans="1:15" x14ac:dyDescent="0.35">
      <c r="A16" s="8" t="s">
        <v>28</v>
      </c>
      <c r="B16" s="8" t="s">
        <v>57</v>
      </c>
      <c r="C16" s="4">
        <v>731545</v>
      </c>
      <c r="D16" s="4">
        <v>48</v>
      </c>
      <c r="E16" s="9">
        <v>6.5614555495560767</v>
      </c>
      <c r="F16" s="4">
        <v>70</v>
      </c>
      <c r="G16" s="2">
        <v>9.5687893431026119</v>
      </c>
      <c r="H16" s="11">
        <v>-0.31428571428571428</v>
      </c>
      <c r="K16" s="22"/>
      <c r="L16" s="9"/>
      <c r="M16" s="5"/>
      <c r="N16" s="22"/>
      <c r="O16" s="9"/>
    </row>
    <row r="17" spans="1:15" x14ac:dyDescent="0.35">
      <c r="A17" s="3" t="s">
        <v>54</v>
      </c>
      <c r="B17" s="8" t="s">
        <v>57</v>
      </c>
      <c r="C17" s="4">
        <v>1792000</v>
      </c>
      <c r="D17" s="4">
        <v>117</v>
      </c>
      <c r="E17" s="9">
        <v>6.5290178571428568</v>
      </c>
      <c r="F17" s="4">
        <v>78</v>
      </c>
      <c r="G17" s="2">
        <v>4.3526785714285721</v>
      </c>
      <c r="H17" s="11">
        <v>0.49999999999999967</v>
      </c>
      <c r="K17" s="21"/>
      <c r="L17" s="9"/>
      <c r="M17" s="5"/>
      <c r="N17" s="22"/>
      <c r="O17" s="9"/>
    </row>
    <row r="18" spans="1:15" x14ac:dyDescent="0.35">
      <c r="A18" s="8" t="s">
        <v>20</v>
      </c>
      <c r="B18" s="8" t="s">
        <v>57</v>
      </c>
      <c r="C18" s="4">
        <v>21538187</v>
      </c>
      <c r="D18" s="4">
        <v>1285</v>
      </c>
      <c r="E18" s="9">
        <v>5.9661474756440738</v>
      </c>
      <c r="F18" s="4">
        <v>1120</v>
      </c>
      <c r="G18" s="2">
        <v>5.2000662822734336</v>
      </c>
      <c r="H18" s="11">
        <v>0.14732142857142866</v>
      </c>
      <c r="K18" s="22"/>
      <c r="L18" s="9"/>
      <c r="M18" s="5"/>
      <c r="N18" s="22"/>
      <c r="O18" s="9"/>
    </row>
    <row r="19" spans="1:15" x14ac:dyDescent="0.35">
      <c r="A19" s="8" t="s">
        <v>1</v>
      </c>
      <c r="B19" s="8" t="s">
        <v>57</v>
      </c>
      <c r="C19" s="4">
        <v>886667</v>
      </c>
      <c r="D19" s="4">
        <v>49</v>
      </c>
      <c r="E19" s="9">
        <v>5.5263137119121382</v>
      </c>
      <c r="F19" s="4">
        <v>29</v>
      </c>
      <c r="G19" s="2">
        <v>3.2706754621520817</v>
      </c>
      <c r="H19" s="11">
        <v>0.68965517241379315</v>
      </c>
      <c r="K19" s="22"/>
      <c r="L19" s="9"/>
      <c r="M19" s="5"/>
      <c r="N19" s="22"/>
      <c r="O19" s="9"/>
    </row>
    <row r="20" spans="1:15" x14ac:dyDescent="0.35">
      <c r="A20" s="8" t="s">
        <v>13</v>
      </c>
      <c r="B20" s="8" t="s">
        <v>57</v>
      </c>
      <c r="C20" s="4">
        <v>1080577</v>
      </c>
      <c r="D20" s="4">
        <v>50</v>
      </c>
      <c r="E20" s="9">
        <v>4.6271575278763111</v>
      </c>
      <c r="F20" s="4">
        <v>38</v>
      </c>
      <c r="G20" s="2">
        <v>3.5166397211859963</v>
      </c>
      <c r="H20" s="11">
        <v>0.31578947368421056</v>
      </c>
      <c r="K20" s="22"/>
      <c r="L20" s="9"/>
      <c r="M20" s="5"/>
      <c r="N20" s="21"/>
      <c r="O20" s="9"/>
    </row>
    <row r="21" spans="1:15" x14ac:dyDescent="0.35">
      <c r="A21" s="8" t="s">
        <v>18</v>
      </c>
      <c r="B21" s="8" t="s">
        <v>57</v>
      </c>
      <c r="C21" s="4">
        <v>779094</v>
      </c>
      <c r="D21" s="4">
        <v>32</v>
      </c>
      <c r="E21" s="9">
        <v>4.1073349300597881</v>
      </c>
      <c r="F21" s="4">
        <v>27</v>
      </c>
      <c r="G21" s="2">
        <v>3.465563847237946</v>
      </c>
      <c r="H21" s="11">
        <v>0.18518518518518526</v>
      </c>
      <c r="K21" s="22"/>
      <c r="L21" s="9"/>
      <c r="M21" s="5"/>
      <c r="N21" s="21"/>
      <c r="O21" s="9"/>
    </row>
    <row r="22" spans="1:15" x14ac:dyDescent="0.35">
      <c r="A22" s="8" t="s">
        <v>0</v>
      </c>
      <c r="B22" s="8" t="s">
        <v>57</v>
      </c>
      <c r="C22" s="4">
        <v>576851</v>
      </c>
      <c r="D22" s="4">
        <v>23</v>
      </c>
      <c r="E22" s="9">
        <v>3.9871647964552372</v>
      </c>
      <c r="F22" s="4">
        <v>12</v>
      </c>
      <c r="G22" s="2">
        <v>2.0802598938027321</v>
      </c>
      <c r="H22" s="11">
        <v>0.91666666666666696</v>
      </c>
      <c r="K22" s="22"/>
      <c r="L22" s="9"/>
      <c r="M22" s="5"/>
      <c r="N22" s="22"/>
      <c r="O22" s="9"/>
    </row>
    <row r="23" spans="1:15" x14ac:dyDescent="0.35">
      <c r="A23" s="8" t="s">
        <v>3</v>
      </c>
      <c r="B23" s="8" t="s">
        <v>57</v>
      </c>
      <c r="C23" s="4">
        <v>1961504</v>
      </c>
      <c r="D23" s="4">
        <v>70</v>
      </c>
      <c r="E23" s="9">
        <v>3.5686901479680899</v>
      </c>
      <c r="F23" s="4">
        <v>44</v>
      </c>
      <c r="G23" s="2">
        <v>2.243176664437085</v>
      </c>
      <c r="H23" s="11">
        <v>0.59090909090909105</v>
      </c>
      <c r="K23" s="22"/>
      <c r="L23" s="9"/>
      <c r="M23" s="5"/>
      <c r="N23" s="22"/>
      <c r="O23" s="9"/>
    </row>
    <row r="24" spans="1:15" x14ac:dyDescent="0.35">
      <c r="A24" s="3" t="s">
        <v>36</v>
      </c>
      <c r="B24" s="8" t="s">
        <v>57</v>
      </c>
      <c r="C24" s="4">
        <v>3155000</v>
      </c>
      <c r="D24" s="4">
        <v>110</v>
      </c>
      <c r="E24" s="9">
        <f t="shared" ref="E24" si="0">(D24/C24)*100000</f>
        <v>3.4865293185419972</v>
      </c>
      <c r="F24" s="4">
        <v>82</v>
      </c>
      <c r="G24" s="2">
        <f t="shared" ref="G24" si="1">(F24/C24)*100000</f>
        <v>2.5990491283676702</v>
      </c>
      <c r="H24" s="11">
        <f t="shared" ref="H24" si="2">(E24-G24)/G24</f>
        <v>0.34146341463414659</v>
      </c>
      <c r="K24" s="21"/>
      <c r="L24" s="9"/>
      <c r="M24" s="5"/>
      <c r="N24" s="21"/>
      <c r="O24" s="4"/>
    </row>
    <row r="25" spans="1:15" x14ac:dyDescent="0.35">
      <c r="A25" s="8" t="s">
        <v>52</v>
      </c>
      <c r="B25" s="8" t="s">
        <v>57</v>
      </c>
      <c r="C25" s="4">
        <v>3206000</v>
      </c>
      <c r="D25" s="4">
        <v>81</v>
      </c>
      <c r="E25" s="9">
        <v>2.5265127885215222</v>
      </c>
      <c r="F25" s="4">
        <v>60</v>
      </c>
      <c r="G25" s="2">
        <v>1.8714909544603868</v>
      </c>
      <c r="H25" s="11">
        <v>0.35</v>
      </c>
      <c r="K25" s="22"/>
      <c r="L25" s="9"/>
      <c r="M25" s="5"/>
      <c r="N25" s="22"/>
      <c r="O25" s="9"/>
    </row>
    <row r="26" spans="1:15" x14ac:dyDescent="0.35">
      <c r="A26" s="8" t="s">
        <v>8</v>
      </c>
      <c r="B26" s="8" t="s">
        <v>57</v>
      </c>
      <c r="C26" s="4">
        <v>1839106</v>
      </c>
      <c r="D26" s="4">
        <v>39</v>
      </c>
      <c r="E26" s="9">
        <v>2.1205955502292961</v>
      </c>
      <c r="F26" s="4">
        <v>28</v>
      </c>
      <c r="G26" s="2">
        <v>1.5224788565748792</v>
      </c>
      <c r="H26" s="11">
        <v>0.3928571428571429</v>
      </c>
      <c r="K26" s="22"/>
      <c r="L26" s="9"/>
      <c r="M26" s="5"/>
      <c r="N26" s="22"/>
      <c r="O26" s="9"/>
    </row>
    <row r="28" spans="1:15" x14ac:dyDescent="0.35">
      <c r="E28" s="15"/>
      <c r="H28" s="16"/>
    </row>
    <row r="29" spans="1:15" x14ac:dyDescent="0.35">
      <c r="A29" s="3" t="s">
        <v>59</v>
      </c>
      <c r="C29">
        <f>SUM(C2:C26)</f>
        <v>140533769</v>
      </c>
      <c r="D29">
        <f>SUM(D2:D26)</f>
        <v>11520.786</v>
      </c>
    </row>
    <row r="30" spans="1:15" x14ac:dyDescent="0.35">
      <c r="A30" s="3" t="s">
        <v>55</v>
      </c>
      <c r="D30">
        <f>(D29/C29)*100000</f>
        <v>8.1978773372256182</v>
      </c>
      <c r="H30" s="16"/>
    </row>
    <row r="32" spans="1:15" x14ac:dyDescent="0.35">
      <c r="A32" s="3" t="s">
        <v>60</v>
      </c>
      <c r="C32">
        <f>SUM(C7:C26,C3,C4)</f>
        <v>126517769</v>
      </c>
      <c r="D32">
        <f>SUM(D7:D26,D3,D4)</f>
        <v>9355.2999999999993</v>
      </c>
      <c r="F32">
        <f>SUM(F7:F26,F3,F4)</f>
        <v>7078.2037037037035</v>
      </c>
    </row>
    <row r="33" spans="1:8" x14ac:dyDescent="0.35">
      <c r="A33" s="3" t="s">
        <v>61</v>
      </c>
      <c r="D33">
        <f>(D32/C32)*100000</f>
        <v>7.3944553985930623</v>
      </c>
      <c r="F33">
        <f>(F32/C32)*100000</f>
        <v>5.5946320897451995</v>
      </c>
      <c r="H33" s="16">
        <f>(D33-F33)/F33</f>
        <v>0.3217053918785629</v>
      </c>
    </row>
  </sheetData>
  <autoFilter ref="A1:H1" xr:uid="{E725DA3E-F579-4B09-89E5-3CF7714DAECC}">
    <sortState xmlns:xlrd2="http://schemas.microsoft.com/office/spreadsheetml/2017/richdata2" ref="A2:H26">
      <sortCondition descending="1" ref="E1"/>
    </sortState>
  </autoFilter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58AB-BEFF-46AA-87F8-40DC0D922EA3}">
  <dimension ref="A1:L30"/>
  <sheetViews>
    <sheetView tabSelected="1" topLeftCell="A22" workbookViewId="0">
      <selection activeCell="E28" sqref="E28"/>
    </sheetView>
  </sheetViews>
  <sheetFormatPr defaultRowHeight="14.5" x14ac:dyDescent="0.35"/>
  <cols>
    <col min="1" max="1" width="8.7265625" style="3"/>
    <col min="3" max="3" width="9.81640625" bestFit="1" customWidth="1"/>
    <col min="11" max="12" width="8.7265625" style="5"/>
  </cols>
  <sheetData>
    <row r="1" spans="1:12" ht="28.5" x14ac:dyDescent="0.35">
      <c r="A1" s="13" t="s">
        <v>26</v>
      </c>
      <c r="B1" s="13" t="s">
        <v>56</v>
      </c>
      <c r="C1" s="7" t="s">
        <v>22</v>
      </c>
      <c r="D1" s="7">
        <v>2020</v>
      </c>
      <c r="E1" s="7" t="s">
        <v>23</v>
      </c>
      <c r="F1" s="7">
        <v>2019</v>
      </c>
      <c r="G1" s="10" t="s">
        <v>24</v>
      </c>
      <c r="H1" s="10" t="s">
        <v>25</v>
      </c>
      <c r="K1" s="20"/>
      <c r="L1" s="7"/>
    </row>
    <row r="2" spans="1:12" x14ac:dyDescent="0.35">
      <c r="A2" s="3" t="s">
        <v>44</v>
      </c>
      <c r="B2" s="8" t="s">
        <v>58</v>
      </c>
      <c r="C2" s="4">
        <v>2097000</v>
      </c>
      <c r="D2" s="17">
        <f>(E2*C2)/100000</f>
        <v>224.37899999999999</v>
      </c>
      <c r="E2" s="4">
        <v>10.7</v>
      </c>
      <c r="F2" s="17">
        <v>181</v>
      </c>
      <c r="G2" s="2">
        <v>8.6313781592751546</v>
      </c>
      <c r="H2" s="11">
        <v>0.23966298342541434</v>
      </c>
      <c r="K2" s="21"/>
      <c r="L2" s="4"/>
    </row>
    <row r="3" spans="1:12" x14ac:dyDescent="0.35">
      <c r="A3" s="3" t="s">
        <v>32</v>
      </c>
      <c r="B3" s="8" t="s">
        <v>58</v>
      </c>
      <c r="C3" s="4">
        <v>10620000</v>
      </c>
      <c r="D3" s="17">
        <f>(E3*C3)/100000</f>
        <v>1115.0999999999999</v>
      </c>
      <c r="E3" s="4">
        <v>10.5</v>
      </c>
      <c r="F3" s="17">
        <f>(G3*C3)/100000</f>
        <v>860.22</v>
      </c>
      <c r="G3" s="1">
        <v>8.1</v>
      </c>
      <c r="H3" s="11">
        <v>0.29629629629629634</v>
      </c>
      <c r="K3" s="21"/>
      <c r="L3" s="4"/>
    </row>
    <row r="4" spans="1:12" x14ac:dyDescent="0.35">
      <c r="A4" s="8" t="s">
        <v>34</v>
      </c>
      <c r="B4" s="8" t="s">
        <v>58</v>
      </c>
      <c r="C4" s="4">
        <v>12670000</v>
      </c>
      <c r="D4" s="17">
        <v>1166</v>
      </c>
      <c r="E4" s="9">
        <v>9.2028413575374888</v>
      </c>
      <c r="F4" s="17">
        <v>844</v>
      </c>
      <c r="G4" s="2">
        <v>6.6614048934490926</v>
      </c>
      <c r="H4" s="11">
        <v>0.38151658767772484</v>
      </c>
      <c r="K4" s="22"/>
      <c r="L4" s="9"/>
    </row>
    <row r="5" spans="1:12" x14ac:dyDescent="0.35">
      <c r="A5" s="3" t="s">
        <v>40</v>
      </c>
      <c r="B5" s="8" t="s">
        <v>58</v>
      </c>
      <c r="C5" s="4">
        <v>6046000</v>
      </c>
      <c r="D5" s="17">
        <v>553</v>
      </c>
      <c r="E5" s="9">
        <v>9.1465431690373808</v>
      </c>
      <c r="F5" s="17">
        <v>542</v>
      </c>
      <c r="G5" s="2">
        <v>8.9646046973205422</v>
      </c>
      <c r="H5" s="11">
        <v>2.0295202952029637E-2</v>
      </c>
      <c r="K5" s="21"/>
      <c r="L5" s="9"/>
    </row>
    <row r="6" spans="1:12" x14ac:dyDescent="0.35">
      <c r="A6" s="8" t="s">
        <v>31</v>
      </c>
      <c r="B6" s="8" t="s">
        <v>58</v>
      </c>
      <c r="C6" s="4">
        <v>973764</v>
      </c>
      <c r="D6" s="17">
        <v>74</v>
      </c>
      <c r="E6" s="9">
        <v>7.5993772618416786</v>
      </c>
      <c r="F6" s="17">
        <v>48</v>
      </c>
      <c r="G6" s="2">
        <v>4.9293257914648718</v>
      </c>
      <c r="H6" s="11">
        <v>0.54166666666666696</v>
      </c>
      <c r="K6" s="22"/>
      <c r="L6" s="9"/>
    </row>
    <row r="7" spans="1:12" x14ac:dyDescent="0.35">
      <c r="A7" s="8" t="s">
        <v>10</v>
      </c>
      <c r="B7" s="8" t="s">
        <v>58</v>
      </c>
      <c r="C7" s="4">
        <v>9987000</v>
      </c>
      <c r="D7" s="17">
        <v>750</v>
      </c>
      <c r="E7" s="9">
        <v>7.509762691498949</v>
      </c>
      <c r="F7" s="17">
        <v>549</v>
      </c>
      <c r="G7" s="2">
        <v>5.4971462901772306</v>
      </c>
      <c r="H7" s="11">
        <v>0.36612021857923499</v>
      </c>
      <c r="K7" s="22"/>
      <c r="L7" s="9"/>
    </row>
    <row r="8" spans="1:12" x14ac:dyDescent="0.35">
      <c r="A8" s="3" t="s">
        <v>29</v>
      </c>
      <c r="B8" s="8" t="s">
        <v>58</v>
      </c>
      <c r="C8" s="4">
        <v>7279000</v>
      </c>
      <c r="D8" s="17">
        <v>423</v>
      </c>
      <c r="E8" s="9">
        <f>(D8/C8)*100000</f>
        <v>5.8112378073911248</v>
      </c>
      <c r="F8" s="17">
        <v>322</v>
      </c>
      <c r="G8" s="2">
        <f t="shared" ref="G8" si="0">(F8/C8)*100000</f>
        <v>4.4236845720566018</v>
      </c>
      <c r="H8" s="11">
        <f t="shared" ref="H8" si="1">(E8-G8)/G8</f>
        <v>0.31366459627329168</v>
      </c>
      <c r="K8" s="21"/>
      <c r="L8" s="4"/>
    </row>
    <row r="9" spans="1:12" x14ac:dyDescent="0.35">
      <c r="A9" s="8" t="s">
        <v>49</v>
      </c>
      <c r="B9" s="8" t="s">
        <v>58</v>
      </c>
      <c r="C9" s="4">
        <v>12800000</v>
      </c>
      <c r="D9" s="17">
        <v>924</v>
      </c>
      <c r="E9" s="9">
        <v>7.21875</v>
      </c>
      <c r="F9" s="17">
        <v>702</v>
      </c>
      <c r="G9" s="2">
        <v>5.484375</v>
      </c>
      <c r="H9" s="11">
        <v>0.31623931623931623</v>
      </c>
      <c r="K9" s="22"/>
      <c r="L9" s="9"/>
    </row>
    <row r="10" spans="1:12" x14ac:dyDescent="0.35">
      <c r="A10" s="8" t="s">
        <v>17</v>
      </c>
      <c r="B10" s="8" t="s">
        <v>58</v>
      </c>
      <c r="C10" s="4">
        <v>8631393</v>
      </c>
      <c r="D10" s="17">
        <v>528</v>
      </c>
      <c r="E10" s="9">
        <v>6.1172049517383806</v>
      </c>
      <c r="F10" s="17">
        <v>428</v>
      </c>
      <c r="G10" s="2">
        <v>4.9586434078485366</v>
      </c>
      <c r="H10" s="11">
        <v>0.23364485981308392</v>
      </c>
      <c r="K10" s="22"/>
      <c r="L10" s="9"/>
    </row>
    <row r="11" spans="1:12" x14ac:dyDescent="0.35">
      <c r="A11" s="8" t="s">
        <v>15</v>
      </c>
      <c r="B11" s="8" t="s">
        <v>58</v>
      </c>
      <c r="C11" s="4">
        <v>3104614</v>
      </c>
      <c r="D11" s="17">
        <v>184</v>
      </c>
      <c r="E11" s="9">
        <v>5.9266627026741485</v>
      </c>
      <c r="F11" s="17">
        <v>143</v>
      </c>
      <c r="G11" s="2">
        <v>4.6060476439261047</v>
      </c>
      <c r="H11" s="11">
        <v>0.28671328671328666</v>
      </c>
      <c r="K11" s="22"/>
      <c r="L11" s="9"/>
    </row>
    <row r="12" spans="1:12" x14ac:dyDescent="0.35">
      <c r="A12" s="8" t="s">
        <v>14</v>
      </c>
      <c r="B12" s="8" t="s">
        <v>58</v>
      </c>
      <c r="C12" s="4">
        <v>39370000</v>
      </c>
      <c r="D12" s="17">
        <v>2202</v>
      </c>
      <c r="E12" s="9">
        <v>5.593091186182372</v>
      </c>
      <c r="F12" s="17">
        <v>1679</v>
      </c>
      <c r="G12" s="2">
        <v>4.2646685293370581</v>
      </c>
      <c r="H12" s="11">
        <v>0.31149493746277557</v>
      </c>
      <c r="K12" s="22"/>
      <c r="L12" s="9"/>
    </row>
    <row r="13" spans="1:12" x14ac:dyDescent="0.35">
      <c r="A13" s="8" t="s">
        <v>12</v>
      </c>
      <c r="B13" s="8" t="s">
        <v>58</v>
      </c>
      <c r="C13" s="4">
        <v>5842076</v>
      </c>
      <c r="D13" s="17">
        <v>300</v>
      </c>
      <c r="E13" s="9">
        <v>5.1351608572021323</v>
      </c>
      <c r="F13" s="17">
        <v>228</v>
      </c>
      <c r="G13" s="2">
        <v>3.90272225147362</v>
      </c>
      <c r="H13" s="11">
        <v>0.31578947368421073</v>
      </c>
      <c r="K13" s="22"/>
      <c r="L13" s="9"/>
    </row>
    <row r="14" spans="1:12" x14ac:dyDescent="0.35">
      <c r="A14" s="8" t="s">
        <v>2</v>
      </c>
      <c r="B14" s="8" t="s">
        <v>58</v>
      </c>
      <c r="C14" s="4">
        <v>5893718</v>
      </c>
      <c r="D14" s="17">
        <v>302</v>
      </c>
      <c r="E14" s="9">
        <v>5.1240999314863727</v>
      </c>
      <c r="F14" s="17">
        <v>185</v>
      </c>
      <c r="G14" s="2">
        <v>3.1389353884933078</v>
      </c>
      <c r="H14" s="11">
        <v>0.63243243243243241</v>
      </c>
      <c r="K14" s="22"/>
      <c r="L14" s="9"/>
    </row>
    <row r="15" spans="1:12" x14ac:dyDescent="0.35">
      <c r="A15" s="8" t="s">
        <v>7</v>
      </c>
      <c r="B15" s="8" t="s">
        <v>58</v>
      </c>
      <c r="C15" s="4">
        <v>20201249</v>
      </c>
      <c r="D15" s="17">
        <v>831</v>
      </c>
      <c r="E15" s="9">
        <v>4.1136070348917535</v>
      </c>
      <c r="F15" s="17">
        <v>570</v>
      </c>
      <c r="G15" s="2">
        <v>2.8216077134636577</v>
      </c>
      <c r="H15" s="11">
        <v>0.45789473684210524</v>
      </c>
      <c r="K15" s="22"/>
      <c r="L15" s="9"/>
    </row>
    <row r="16" spans="1:12" x14ac:dyDescent="0.35">
      <c r="A16" s="8" t="s">
        <v>30</v>
      </c>
      <c r="B16" s="8" t="s">
        <v>58</v>
      </c>
      <c r="C16" s="4">
        <v>3565000</v>
      </c>
      <c r="D16" s="17">
        <v>143</v>
      </c>
      <c r="E16" s="9">
        <v>4.0112201963534364</v>
      </c>
      <c r="F16" s="12">
        <v>107</v>
      </c>
      <c r="G16" s="2">
        <v>3.0014025245441798</v>
      </c>
      <c r="H16" s="11">
        <v>0.3364485981308411</v>
      </c>
      <c r="K16" s="22"/>
      <c r="L16" s="9"/>
    </row>
    <row r="17" spans="1:12" x14ac:dyDescent="0.35">
      <c r="A17" s="8" t="s">
        <v>5</v>
      </c>
      <c r="B17" s="8" t="s">
        <v>58</v>
      </c>
      <c r="C17" s="4">
        <v>7656200</v>
      </c>
      <c r="D17" s="17">
        <v>302</v>
      </c>
      <c r="E17" s="9">
        <v>3.9445155560199576</v>
      </c>
      <c r="F17" s="17">
        <v>201</v>
      </c>
      <c r="G17" s="2">
        <v>2.6253232674172566</v>
      </c>
      <c r="H17" s="11">
        <v>0.50248756218905466</v>
      </c>
      <c r="K17" s="22"/>
      <c r="L17" s="9"/>
    </row>
    <row r="18" spans="1:12" x14ac:dyDescent="0.35">
      <c r="A18" s="8" t="s">
        <v>16</v>
      </c>
      <c r="B18" s="8" t="s">
        <v>58</v>
      </c>
      <c r="C18" s="4">
        <v>8882000</v>
      </c>
      <c r="D18" s="17">
        <v>329</v>
      </c>
      <c r="E18" s="9">
        <v>3.7041206935374915</v>
      </c>
      <c r="F18" s="17">
        <v>262</v>
      </c>
      <c r="G18" s="2">
        <v>2.9497860842152668</v>
      </c>
      <c r="H18" s="11">
        <v>0.25572519083969464</v>
      </c>
      <c r="K18" s="22"/>
      <c r="L18" s="9"/>
    </row>
    <row r="19" spans="1:12" x14ac:dyDescent="0.35">
      <c r="A19" s="8" t="s">
        <v>19</v>
      </c>
      <c r="B19" s="8" t="s">
        <v>58</v>
      </c>
      <c r="C19" s="4">
        <v>1057125</v>
      </c>
      <c r="D19" s="17">
        <v>32</v>
      </c>
      <c r="E19" s="9">
        <v>3.0270781601040557</v>
      </c>
      <c r="F19" s="17">
        <v>27</v>
      </c>
      <c r="G19" s="2">
        <v>2.5540971975877969</v>
      </c>
      <c r="H19" s="11">
        <v>0.18518518518518526</v>
      </c>
      <c r="K19" s="22"/>
      <c r="L19" s="9"/>
    </row>
    <row r="20" spans="1:12" x14ac:dyDescent="0.35">
      <c r="A20" s="3" t="s">
        <v>33</v>
      </c>
      <c r="B20" s="8" t="s">
        <v>58</v>
      </c>
      <c r="C20" s="4">
        <v>1416000</v>
      </c>
      <c r="D20" s="17">
        <v>41</v>
      </c>
      <c r="E20" s="9">
        <v>2.8954802259887007</v>
      </c>
      <c r="F20" s="17">
        <v>36</v>
      </c>
      <c r="G20" s="2">
        <v>2.5423728813559321</v>
      </c>
      <c r="H20" s="11">
        <v>0.13888888888888898</v>
      </c>
      <c r="K20" s="21"/>
      <c r="L20" s="9"/>
    </row>
    <row r="21" spans="1:12" x14ac:dyDescent="0.35">
      <c r="A21" s="3" t="s">
        <v>48</v>
      </c>
      <c r="B21" s="8" t="s">
        <v>58</v>
      </c>
      <c r="C21" s="4">
        <v>4218000</v>
      </c>
      <c r="D21" s="17">
        <v>122</v>
      </c>
      <c r="E21" s="9">
        <v>2.8923660502607871</v>
      </c>
      <c r="F21" s="17">
        <v>105</v>
      </c>
      <c r="G21" s="2">
        <v>2.489331436699858</v>
      </c>
      <c r="H21" s="11">
        <v>0.16190476190476177</v>
      </c>
      <c r="K21" s="21"/>
      <c r="L21" s="9"/>
    </row>
    <row r="22" spans="1:12" x14ac:dyDescent="0.35">
      <c r="A22" s="8" t="s">
        <v>4</v>
      </c>
      <c r="B22" s="8" t="s">
        <v>58</v>
      </c>
      <c r="C22" s="4">
        <v>6890000</v>
      </c>
      <c r="D22" s="17">
        <v>185</v>
      </c>
      <c r="E22" s="9">
        <v>2.6850507982583456</v>
      </c>
      <c r="F22" s="17">
        <v>117</v>
      </c>
      <c r="G22" s="2">
        <v>1.6981132075471699</v>
      </c>
      <c r="H22" s="11">
        <v>0.58119658119658124</v>
      </c>
      <c r="K22" s="22"/>
      <c r="L22" s="9"/>
    </row>
    <row r="23" spans="1:12" x14ac:dyDescent="0.35">
      <c r="A23" s="8" t="s">
        <v>21</v>
      </c>
      <c r="B23" s="8" t="s">
        <v>58</v>
      </c>
      <c r="C23" s="4">
        <v>6890000</v>
      </c>
      <c r="D23" s="17">
        <v>168</v>
      </c>
      <c r="E23" s="9">
        <v>2.4383164005805513</v>
      </c>
      <c r="F23" s="17">
        <v>167</v>
      </c>
      <c r="G23" s="2">
        <v>2.4238026124818579</v>
      </c>
      <c r="H23" s="11">
        <v>5.9880239520956656E-3</v>
      </c>
      <c r="K23" s="22"/>
      <c r="L23" s="9"/>
    </row>
    <row r="24" spans="1:12" x14ac:dyDescent="0.35">
      <c r="A24" s="3" t="s">
        <v>53</v>
      </c>
      <c r="B24" s="8" t="s">
        <v>58</v>
      </c>
      <c r="C24" s="4">
        <v>623989</v>
      </c>
      <c r="D24" s="17">
        <f>(E24*C24)/100000</f>
        <v>13.727758</v>
      </c>
      <c r="E24" s="4">
        <v>2.2000000000000002</v>
      </c>
      <c r="F24" s="17">
        <f>(G24*C24)/100000</f>
        <v>11.231802</v>
      </c>
      <c r="G24" s="1">
        <v>1.8</v>
      </c>
      <c r="H24" s="11">
        <v>0.22222222222222229</v>
      </c>
      <c r="K24" s="21"/>
      <c r="L24" s="4"/>
    </row>
    <row r="25" spans="1:12" x14ac:dyDescent="0.35">
      <c r="A25" s="8" t="s">
        <v>39</v>
      </c>
      <c r="B25" s="8" t="s">
        <v>58</v>
      </c>
      <c r="C25" s="4">
        <v>1344000</v>
      </c>
      <c r="D25" s="17">
        <v>22</v>
      </c>
      <c r="E25" s="9">
        <v>1.6369047619047619</v>
      </c>
      <c r="F25" s="17">
        <v>22</v>
      </c>
      <c r="G25" s="9">
        <v>1.6369047619047619</v>
      </c>
      <c r="H25" s="11">
        <v>0</v>
      </c>
      <c r="K25" s="22"/>
      <c r="L25" s="9"/>
    </row>
    <row r="26" spans="1:12" x14ac:dyDescent="0.35">
      <c r="A26" s="8" t="s">
        <v>43</v>
      </c>
      <c r="B26" s="8" t="s">
        <v>58</v>
      </c>
      <c r="C26" s="4">
        <v>1360000</v>
      </c>
      <c r="D26" s="17">
        <v>12</v>
      </c>
      <c r="E26" s="9">
        <v>0.88235294117647056</v>
      </c>
      <c r="F26" s="17">
        <v>33</v>
      </c>
      <c r="G26" s="2">
        <v>2.4264705882352944</v>
      </c>
      <c r="H26" s="11">
        <v>-0.63636363636363646</v>
      </c>
      <c r="K26" s="22"/>
      <c r="L26" s="9"/>
    </row>
    <row r="28" spans="1:12" x14ac:dyDescent="0.35">
      <c r="H28" s="16"/>
    </row>
    <row r="29" spans="1:12" x14ac:dyDescent="0.35">
      <c r="A29" s="3" t="s">
        <v>59</v>
      </c>
      <c r="C29">
        <f>SUM(C2:C26)</f>
        <v>189418128</v>
      </c>
      <c r="D29" s="18">
        <f>SUM(D2:D26)</f>
        <v>10946.206758</v>
      </c>
      <c r="F29" s="18">
        <f>SUM(F2:F26)</f>
        <v>8369.4518020000014</v>
      </c>
    </row>
    <row r="30" spans="1:12" x14ac:dyDescent="0.35">
      <c r="A30" s="3" t="s">
        <v>55</v>
      </c>
      <c r="D30">
        <f>(D29/C29)*100000</f>
        <v>5.7788591163777099</v>
      </c>
      <c r="F30">
        <f>(F29/C29)*100000</f>
        <v>4.4185062382202416</v>
      </c>
      <c r="H30" s="16">
        <f>(D30-F30)/F30</f>
        <v>0.30787619272557903</v>
      </c>
    </row>
  </sheetData>
  <autoFilter ref="A1:H1" xr:uid="{F0F758AB-BEFF-46AA-87F8-40DC0D922EA3}">
    <sortState xmlns:xlrd2="http://schemas.microsoft.com/office/spreadsheetml/2017/richdata2" ref="A2:H26">
      <sortCondition descending="1" ref="E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</vt:lpstr>
      <vt:lpstr>red</vt:lpstr>
      <vt:lpstr>blue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Murdock</dc:creator>
  <cp:lastModifiedBy>Kylie Murdock</cp:lastModifiedBy>
  <dcterms:created xsi:type="dcterms:W3CDTF">2022-01-06T19:42:13Z</dcterms:created>
  <dcterms:modified xsi:type="dcterms:W3CDTF">2022-02-02T16:06:49Z</dcterms:modified>
</cp:coreProperties>
</file>